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2\Fiscal\Contract\PY 21-22 - PY 24-25 Contract &amp; Attachments &amp; Mods\Mod 7 - PY 23-24 Budget\"/>
    </mc:Choice>
  </mc:AlternateContent>
  <xr:revisionPtr revIDLastSave="0" documentId="8_{0FFE661A-6146-41BD-A289-8622D2A3C51B}" xr6:coauthVersionLast="47" xr6:coauthVersionMax="47" xr10:uidLastSave="{00000000-0000-0000-0000-000000000000}"/>
  <bookViews>
    <workbookView xWindow="-120" yWindow="-120" windowWidth="29040" windowHeight="15840" tabRatio="880" xr2:uid="{00000000-000D-0000-FFFF-FFFF00000000}"/>
  </bookViews>
  <sheets>
    <sheet name="Budget Summary" sheetId="13" r:id="rId1"/>
    <sheet name="General Services" sheetId="12" r:id="rId2"/>
    <sheet name="AARP BTW 50+ 2023" sheetId="30" r:id="rId3"/>
    <sheet name="FAWA" sheetId="31" r:id="rId4"/>
    <sheet name="Get There Faster Services" sheetId="29" r:id="rId5"/>
    <sheet name="Hurricane Ian" sheetId="33" r:id="rId6"/>
    <sheet name="NCPEP" sheetId="32" r:id="rId7"/>
    <sheet name="Recovery Navigator Services" sheetId="23" r:id="rId8"/>
    <sheet name="Expenditure Schedule Reimb." sheetId="6" r:id="rId9"/>
    <sheet name="Expenditure Sch Withheld" sheetId="7" r:id="rId10"/>
  </sheets>
  <definedNames>
    <definedName name="_xlnm.Print_Area" localSheetId="0">'Budget Summary'!$A$1:$G$29</definedName>
    <definedName name="_xlnm.Print_Area" localSheetId="1">'General Services'!$A$1:$G$29</definedName>
    <definedName name="_xlnm.Print_Area" localSheetId="4">'Get There Faster Services'!$A$1:$G$29</definedName>
    <definedName name="_xlnm.Print_Area" localSheetId="7">'Recovery Navigator Services'!$A$1:$G$29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6" l="1"/>
  <c r="B24" i="6"/>
  <c r="B20" i="6"/>
  <c r="B16" i="6"/>
  <c r="B14" i="6"/>
  <c r="B12" i="6"/>
  <c r="B10" i="6"/>
  <c r="B24" i="7" l="1"/>
  <c r="B22" i="7"/>
  <c r="B20" i="7"/>
  <c r="B18" i="7"/>
  <c r="B16" i="7"/>
  <c r="B14" i="7"/>
  <c r="B12" i="7"/>
  <c r="B26" i="7"/>
  <c r="B10" i="7"/>
  <c r="B22" i="6"/>
  <c r="B18" i="6"/>
  <c r="C27" i="13"/>
  <c r="B23" i="13"/>
  <c r="B19" i="13"/>
  <c r="B15" i="13"/>
  <c r="B13" i="13"/>
  <c r="B11" i="13"/>
  <c r="B9" i="13"/>
  <c r="B21" i="13"/>
  <c r="B17" i="13"/>
  <c r="C29" i="33" l="1"/>
  <c r="D27" i="33"/>
  <c r="G27" i="33" s="1"/>
  <c r="C25" i="33"/>
  <c r="B25" i="33"/>
  <c r="D25" i="33" s="1"/>
  <c r="D23" i="33"/>
  <c r="G23" i="33" s="1"/>
  <c r="D21" i="33"/>
  <c r="D19" i="33"/>
  <c r="D17" i="33"/>
  <c r="D15" i="33"/>
  <c r="D13" i="33"/>
  <c r="D11" i="33"/>
  <c r="F11" i="33" s="1"/>
  <c r="D9" i="33"/>
  <c r="G9" i="33" s="1"/>
  <c r="D11" i="32"/>
  <c r="F11" i="32" s="1"/>
  <c r="D27" i="32"/>
  <c r="F27" i="32" s="1"/>
  <c r="C25" i="32"/>
  <c r="C29" i="32" s="1"/>
  <c r="B25" i="32"/>
  <c r="B29" i="32" s="1"/>
  <c r="D23" i="32"/>
  <c r="F23" i="32" s="1"/>
  <c r="D21" i="32"/>
  <c r="D19" i="32"/>
  <c r="D17" i="32"/>
  <c r="D15" i="32"/>
  <c r="D13" i="32"/>
  <c r="D9" i="32"/>
  <c r="G9" i="32" s="1"/>
  <c r="C29" i="31"/>
  <c r="D27" i="31"/>
  <c r="G27" i="31" s="1"/>
  <c r="C25" i="31"/>
  <c r="B25" i="31"/>
  <c r="B29" i="31" s="1"/>
  <c r="D23" i="31"/>
  <c r="F23" i="31" s="1"/>
  <c r="D21" i="31"/>
  <c r="D19" i="31"/>
  <c r="D17" i="31"/>
  <c r="D15" i="31"/>
  <c r="D13" i="31"/>
  <c r="G11" i="31"/>
  <c r="F11" i="31"/>
  <c r="D9" i="31"/>
  <c r="F9" i="31" s="1"/>
  <c r="C29" i="30"/>
  <c r="D27" i="30"/>
  <c r="F27" i="30" s="1"/>
  <c r="C25" i="30"/>
  <c r="B25" i="30"/>
  <c r="B29" i="30" s="1"/>
  <c r="D23" i="30"/>
  <c r="G23" i="30" s="1"/>
  <c r="D21" i="30"/>
  <c r="D19" i="30"/>
  <c r="D17" i="30"/>
  <c r="D15" i="30"/>
  <c r="D13" i="30"/>
  <c r="F11" i="30"/>
  <c r="D9" i="30"/>
  <c r="G9" i="30" s="1"/>
  <c r="D27" i="29"/>
  <c r="G27" i="29" s="1"/>
  <c r="C25" i="29"/>
  <c r="B25" i="29"/>
  <c r="D23" i="29"/>
  <c r="G23" i="29" s="1"/>
  <c r="D21" i="29"/>
  <c r="D19" i="29"/>
  <c r="D17" i="29"/>
  <c r="D15" i="29"/>
  <c r="D13" i="29"/>
  <c r="D11" i="29"/>
  <c r="G11" i="29" s="1"/>
  <c r="D9" i="29"/>
  <c r="G9" i="29" s="1"/>
  <c r="G11" i="32" l="1"/>
  <c r="F27" i="33"/>
  <c r="G11" i="33"/>
  <c r="B29" i="33"/>
  <c r="D29" i="33" s="1"/>
  <c r="G29" i="33" s="1"/>
  <c r="G25" i="33"/>
  <c r="F23" i="33"/>
  <c r="F9" i="33"/>
  <c r="F25" i="33"/>
  <c r="G27" i="32"/>
  <c r="D25" i="32"/>
  <c r="G25" i="32" s="1"/>
  <c r="D29" i="32"/>
  <c r="F29" i="32" s="1"/>
  <c r="G23" i="32"/>
  <c r="F9" i="32"/>
  <c r="G9" i="31"/>
  <c r="D29" i="31"/>
  <c r="F29" i="31" s="1"/>
  <c r="G23" i="31"/>
  <c r="D25" i="31"/>
  <c r="F25" i="31" s="1"/>
  <c r="F27" i="31"/>
  <c r="G27" i="30"/>
  <c r="F23" i="30"/>
  <c r="G11" i="30"/>
  <c r="D25" i="30"/>
  <c r="F25" i="30" s="1"/>
  <c r="D29" i="30"/>
  <c r="G29" i="30" s="1"/>
  <c r="F9" i="30"/>
  <c r="F27" i="29"/>
  <c r="F9" i="29"/>
  <c r="F23" i="29"/>
  <c r="F11" i="29"/>
  <c r="B29" i="29"/>
  <c r="C29" i="29"/>
  <c r="D25" i="29"/>
  <c r="F25" i="29" s="1"/>
  <c r="F29" i="33" l="1"/>
  <c r="G29" i="32"/>
  <c r="F25" i="32"/>
  <c r="G29" i="31"/>
  <c r="G25" i="31"/>
  <c r="F29" i="30"/>
  <c r="G25" i="30"/>
  <c r="G25" i="29"/>
  <c r="D29" i="29"/>
  <c r="F29" i="29" s="1"/>
  <c r="G29" i="29" l="1"/>
  <c r="K26" i="7" l="1"/>
  <c r="K20" i="7"/>
  <c r="E18" i="7"/>
  <c r="H16" i="7"/>
  <c r="K14" i="7"/>
  <c r="E12" i="7"/>
  <c r="K10" i="7"/>
  <c r="K24" i="6"/>
  <c r="J22" i="6"/>
  <c r="J20" i="6"/>
  <c r="M18" i="6"/>
  <c r="J16" i="6"/>
  <c r="G14" i="6"/>
  <c r="L12" i="6"/>
  <c r="E10" i="6"/>
  <c r="D27" i="13"/>
  <c r="D21" i="13"/>
  <c r="D19" i="13"/>
  <c r="G19" i="13" s="1"/>
  <c r="D17" i="13"/>
  <c r="D9" i="13"/>
  <c r="G9" i="13" s="1"/>
  <c r="E22" i="7"/>
  <c r="D27" i="23"/>
  <c r="G27" i="23" s="1"/>
  <c r="C25" i="23"/>
  <c r="C29" i="23" s="1"/>
  <c r="B25" i="23"/>
  <c r="B29" i="23" s="1"/>
  <c r="D23" i="23"/>
  <c r="F23" i="23" s="1"/>
  <c r="D21" i="23"/>
  <c r="D19" i="23"/>
  <c r="D17" i="23"/>
  <c r="D15" i="23"/>
  <c r="D13" i="23"/>
  <c r="D11" i="23"/>
  <c r="G11" i="23" s="1"/>
  <c r="D9" i="23"/>
  <c r="G9" i="23" s="1"/>
  <c r="C25" i="13"/>
  <c r="D11" i="12"/>
  <c r="F11" i="12" s="1"/>
  <c r="D27" i="12"/>
  <c r="G27" i="12" s="1"/>
  <c r="C25" i="12"/>
  <c r="C29" i="12"/>
  <c r="B25" i="12"/>
  <c r="D23" i="12"/>
  <c r="G23" i="12" s="1"/>
  <c r="D21" i="12"/>
  <c r="D19" i="12"/>
  <c r="F19" i="12" s="1"/>
  <c r="D17" i="12"/>
  <c r="D15" i="12"/>
  <c r="F15" i="12" s="1"/>
  <c r="D13" i="12"/>
  <c r="G13" i="12" s="1"/>
  <c r="D9" i="12"/>
  <c r="G9" i="12" s="1"/>
  <c r="M28" i="7"/>
  <c r="L28" i="7"/>
  <c r="J28" i="7"/>
  <c r="I28" i="7"/>
  <c r="G28" i="7"/>
  <c r="F28" i="7"/>
  <c r="D28" i="7"/>
  <c r="C28" i="7"/>
  <c r="K22" i="7"/>
  <c r="H22" i="7"/>
  <c r="F18" i="6"/>
  <c r="H20" i="7"/>
  <c r="E20" i="7"/>
  <c r="B29" i="12" l="1"/>
  <c r="C26" i="6"/>
  <c r="G19" i="12"/>
  <c r="F27" i="23"/>
  <c r="G23" i="23"/>
  <c r="D25" i="23"/>
  <c r="F25" i="23" s="1"/>
  <c r="F9" i="23"/>
  <c r="F23" i="12"/>
  <c r="G15" i="12"/>
  <c r="F13" i="12"/>
  <c r="G11" i="12"/>
  <c r="N22" i="7"/>
  <c r="C18" i="6"/>
  <c r="H18" i="6"/>
  <c r="I18" i="6"/>
  <c r="L18" i="6"/>
  <c r="G18" i="6"/>
  <c r="K18" i="6"/>
  <c r="D18" i="6"/>
  <c r="E18" i="6"/>
  <c r="K20" i="6"/>
  <c r="J18" i="6"/>
  <c r="E26" i="6"/>
  <c r="D26" i="6"/>
  <c r="N20" i="7"/>
  <c r="M26" i="6"/>
  <c r="L26" i="6"/>
  <c r="F19" i="13"/>
  <c r="J26" i="6"/>
  <c r="K26" i="6"/>
  <c r="I26" i="6"/>
  <c r="H26" i="6"/>
  <c r="C29" i="13"/>
  <c r="D29" i="23"/>
  <c r="G29" i="23" s="1"/>
  <c r="H26" i="7"/>
  <c r="F11" i="23"/>
  <c r="E26" i="7"/>
  <c r="F27" i="13"/>
  <c r="G27" i="13"/>
  <c r="F27" i="12"/>
  <c r="C14" i="6"/>
  <c r="D25" i="12"/>
  <c r="J12" i="6"/>
  <c r="C12" i="6"/>
  <c r="D29" i="12"/>
  <c r="G29" i="12" s="1"/>
  <c r="C10" i="6"/>
  <c r="F9" i="12"/>
  <c r="L10" i="6"/>
  <c r="E24" i="7"/>
  <c r="K24" i="7"/>
  <c r="H24" i="7"/>
  <c r="H18" i="7"/>
  <c r="K18" i="7"/>
  <c r="K16" i="7"/>
  <c r="E16" i="7"/>
  <c r="H14" i="7"/>
  <c r="E14" i="7"/>
  <c r="K12" i="7"/>
  <c r="H12" i="7"/>
  <c r="H10" i="7"/>
  <c r="E10" i="7"/>
  <c r="B28" i="7"/>
  <c r="M24" i="6"/>
  <c r="G24" i="6"/>
  <c r="I24" i="6"/>
  <c r="C24" i="6"/>
  <c r="D24" i="6"/>
  <c r="L24" i="6"/>
  <c r="F24" i="6"/>
  <c r="J24" i="6"/>
  <c r="E24" i="6"/>
  <c r="H24" i="6"/>
  <c r="H22" i="6"/>
  <c r="L22" i="6"/>
  <c r="D22" i="6"/>
  <c r="K22" i="6"/>
  <c r="I22" i="6"/>
  <c r="E22" i="6"/>
  <c r="F22" i="6"/>
  <c r="M22" i="6"/>
  <c r="G22" i="6"/>
  <c r="C22" i="6"/>
  <c r="D20" i="6"/>
  <c r="E20" i="6"/>
  <c r="M20" i="6"/>
  <c r="G20" i="6"/>
  <c r="L20" i="6"/>
  <c r="F20" i="6"/>
  <c r="C20" i="6"/>
  <c r="I20" i="6"/>
  <c r="H20" i="6"/>
  <c r="K16" i="6"/>
  <c r="D16" i="6"/>
  <c r="C16" i="6"/>
  <c r="E16" i="6"/>
  <c r="I16" i="6"/>
  <c r="L16" i="6"/>
  <c r="G16" i="6"/>
  <c r="H16" i="6"/>
  <c r="M16" i="6"/>
  <c r="F16" i="6"/>
  <c r="D14" i="6"/>
  <c r="E14" i="6"/>
  <c r="J14" i="6"/>
  <c r="I14" i="6"/>
  <c r="M14" i="6"/>
  <c r="H14" i="6"/>
  <c r="K14" i="6"/>
  <c r="L14" i="6"/>
  <c r="F14" i="6"/>
  <c r="H12" i="6"/>
  <c r="E12" i="6"/>
  <c r="D12" i="6"/>
  <c r="G12" i="6"/>
  <c r="M12" i="6"/>
  <c r="I12" i="6"/>
  <c r="K12" i="6"/>
  <c r="F12" i="6"/>
  <c r="G10" i="6"/>
  <c r="D10" i="6"/>
  <c r="M10" i="6"/>
  <c r="B28" i="6"/>
  <c r="I10" i="6"/>
  <c r="K10" i="6"/>
  <c r="J10" i="6"/>
  <c r="H10" i="6"/>
  <c r="F10" i="6"/>
  <c r="D23" i="13"/>
  <c r="G23" i="13" s="1"/>
  <c r="D15" i="13"/>
  <c r="G15" i="13" s="1"/>
  <c r="D13" i="13"/>
  <c r="G13" i="13" s="1"/>
  <c r="B25" i="13"/>
  <c r="B29" i="13" s="1"/>
  <c r="D11" i="13"/>
  <c r="G11" i="13" s="1"/>
  <c r="F9" i="13"/>
  <c r="F26" i="6" l="1"/>
  <c r="G26" i="6"/>
  <c r="N18" i="7"/>
  <c r="N16" i="7"/>
  <c r="N12" i="7"/>
  <c r="N26" i="6"/>
  <c r="N22" i="6"/>
  <c r="G25" i="23"/>
  <c r="N26" i="7"/>
  <c r="N24" i="7"/>
  <c r="N14" i="7"/>
  <c r="N18" i="6"/>
  <c r="N16" i="6"/>
  <c r="D29" i="13"/>
  <c r="G29" i="13" s="1"/>
  <c r="F29" i="23"/>
  <c r="N24" i="6"/>
  <c r="J28" i="6"/>
  <c r="M28" i="6"/>
  <c r="F13" i="13"/>
  <c r="F25" i="12"/>
  <c r="G25" i="12"/>
  <c r="N12" i="6"/>
  <c r="F29" i="12"/>
  <c r="E28" i="7"/>
  <c r="K28" i="7"/>
  <c r="H28" i="7"/>
  <c r="N10" i="7"/>
  <c r="K28" i="6"/>
  <c r="E28" i="6"/>
  <c r="C28" i="6"/>
  <c r="N20" i="6"/>
  <c r="L28" i="6"/>
  <c r="D28" i="6"/>
  <c r="N14" i="6"/>
  <c r="F28" i="6"/>
  <c r="G28" i="6"/>
  <c r="H28" i="6"/>
  <c r="I28" i="6"/>
  <c r="N10" i="6"/>
  <c r="F23" i="13"/>
  <c r="D25" i="13"/>
  <c r="F25" i="13" s="1"/>
  <c r="F15" i="13"/>
  <c r="F11" i="13"/>
  <c r="F29" i="13" l="1"/>
  <c r="N28" i="7"/>
  <c r="N28" i="6"/>
  <c r="G25" i="13"/>
</calcChain>
</file>

<file path=xl/sharedStrings.xml><?xml version="1.0" encoding="utf-8"?>
<sst xmlns="http://schemas.openxmlformats.org/spreadsheetml/2006/main" count="266" uniqueCount="46">
  <si>
    <t>Cost Reimbursable</t>
  </si>
  <si>
    <t>TOTAL BUDGET</t>
  </si>
  <si>
    <t>TOTAL</t>
  </si>
  <si>
    <t xml:space="preserve">Cost </t>
  </si>
  <si>
    <t>Category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</si>
  <si>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</si>
  <si>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</si>
  <si>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</si>
  <si>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</si>
  <si>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</si>
  <si>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</si>
  <si>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</si>
  <si>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</si>
  <si>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</si>
  <si>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Percent</t>
  </si>
  <si>
    <t>Reimb. Cost</t>
  </si>
  <si>
    <t>*Percent</t>
  </si>
  <si>
    <t>Salaries</t>
  </si>
  <si>
    <t>BUDGET SUMMARY</t>
  </si>
  <si>
    <t>Fringe Benefits</t>
  </si>
  <si>
    <t>Staff Development</t>
  </si>
  <si>
    <t>Staff Travel</t>
  </si>
  <si>
    <t>Office Costs</t>
  </si>
  <si>
    <t>July</t>
  </si>
  <si>
    <t>August</t>
  </si>
  <si>
    <t>September</t>
  </si>
  <si>
    <t>Withheld Amts</t>
  </si>
  <si>
    <t>TOTAL BUDGETED COSTS</t>
  </si>
  <si>
    <t>TOTAL CONTRACT BUDGET</t>
  </si>
  <si>
    <t>EXPENDITURE SCHEDULE FOR REIMBURSABLE COSTS</t>
  </si>
  <si>
    <t>SCHEDULE FOR WITHHELD AMOUNTS</t>
  </si>
  <si>
    <t>Professional Fees</t>
  </si>
  <si>
    <t>GENERAL SERVICES BUDGET</t>
  </si>
  <si>
    <t>DEO Travel</t>
  </si>
  <si>
    <t>Indirect Costs</t>
  </si>
  <si>
    <t>C2 GLOBAL PROFESSIONAL SERVICES LLC</t>
  </si>
  <si>
    <t>Incentive Fee</t>
  </si>
  <si>
    <t>RECOVERY NAVIGATOR SERVICES BUDGET</t>
  </si>
  <si>
    <t>GET THERE FASTER SERVICES BUDGET</t>
  </si>
  <si>
    <t>AARP BTW50+ 2023</t>
  </si>
  <si>
    <t>FAWA - FLORIDA ATLANTIC WORKFORCE ALLIANCE</t>
  </si>
  <si>
    <t>NCPEP-NON CUSTODIAL PARENT EMPLOYMENT PROGRAM</t>
  </si>
  <si>
    <t>NEG - HURRICANE IAN 2022</t>
  </si>
  <si>
    <t>JULY 1, 2023 - JUNE 30, 2024</t>
  </si>
  <si>
    <t>JULY 1, 2023 TO JUNE 30, 2024</t>
  </si>
  <si>
    <t>FY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</si>
</sst>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1" applyNumberFormat="1" applyFont="1" applyBorder="1"/>
    <xf numFmtId="164" fontId="1" fillId="0" borderId="8" xfId="1" applyNumberFormat="1" applyBorder="1"/>
    <xf numFmtId="164" fontId="1" fillId="0" borderId="9" xfId="1" applyNumberFormat="1" applyBorder="1"/>
    <xf numFmtId="164" fontId="1" fillId="0" borderId="7" xfId="1" applyNumberFormat="1" applyBorder="1"/>
    <xf numFmtId="164" fontId="0" fillId="0" borderId="0" xfId="0" applyNumberFormat="1"/>
    <xf numFmtId="164" fontId="0" fillId="0" borderId="7" xfId="0" applyNumberFormat="1" applyBorder="1"/>
    <xf numFmtId="37" fontId="2" fillId="0" borderId="7" xfId="1" applyNumberFormat="1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164" fontId="0" fillId="0" borderId="12" xfId="0" applyNumberFormat="1" applyBorder="1"/>
    <xf numFmtId="164" fontId="0" fillId="0" borderId="12" xfId="1" applyNumberFormat="1" applyFont="1" applyBorder="1"/>
    <xf numFmtId="164" fontId="2" fillId="0" borderId="12" xfId="0" applyNumberFormat="1" applyFont="1" applyBorder="1"/>
    <xf numFmtId="164" fontId="2" fillId="0" borderId="13" xfId="1" applyNumberFormat="1" applyFont="1" applyBorder="1"/>
    <xf numFmtId="164" fontId="2" fillId="0" borderId="13" xfId="0" applyNumberFormat="1" applyFont="1" applyBorder="1"/>
    <xf numFmtId="0" fontId="3" fillId="0" borderId="14" xfId="0" applyFont="1" applyBorder="1"/>
    <xf numFmtId="164" fontId="2" fillId="0" borderId="8" xfId="1" applyNumberFormat="1" applyFont="1" applyBorder="1"/>
    <xf numFmtId="164" fontId="2" fillId="0" borderId="15" xfId="0" applyNumberFormat="1" applyFont="1" applyBorder="1"/>
    <xf numFmtId="0" fontId="3" fillId="0" borderId="16" xfId="0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0" fontId="0" fillId="0" borderId="19" xfId="0" applyBorder="1"/>
    <xf numFmtId="164" fontId="2" fillId="0" borderId="20" xfId="0" applyNumberFormat="1" applyFont="1" applyBorder="1"/>
    <xf numFmtId="0" fontId="2" fillId="0" borderId="21" xfId="0" applyFont="1" applyBorder="1"/>
    <xf numFmtId="164" fontId="2" fillId="0" borderId="22" xfId="0" applyNumberFormat="1" applyFont="1" applyBorder="1"/>
    <xf numFmtId="9" fontId="0" fillId="0" borderId="23" xfId="2" applyFont="1" applyBorder="1"/>
    <xf numFmtId="9" fontId="0" fillId="0" borderId="15" xfId="2" applyFont="1" applyBorder="1"/>
    <xf numFmtId="9" fontId="0" fillId="0" borderId="24" xfId="2" applyFont="1" applyBorder="1"/>
    <xf numFmtId="9" fontId="0" fillId="0" borderId="18" xfId="2" applyFont="1" applyBorder="1"/>
    <xf numFmtId="9" fontId="2" fillId="0" borderId="24" xfId="2" applyFont="1" applyBorder="1"/>
    <xf numFmtId="9" fontId="2" fillId="0" borderId="18" xfId="2" applyFont="1" applyBorder="1"/>
    <xf numFmtId="9" fontId="0" fillId="0" borderId="19" xfId="2" applyFont="1" applyBorder="1"/>
    <xf numFmtId="9" fontId="0" fillId="0" borderId="20" xfId="2" applyFont="1" applyBorder="1"/>
    <xf numFmtId="9" fontId="2" fillId="0" borderId="21" xfId="2" applyFont="1" applyBorder="1"/>
    <xf numFmtId="9" fontId="2" fillId="0" borderId="22" xfId="2" applyFont="1" applyBorder="1"/>
    <xf numFmtId="164" fontId="1" fillId="0" borderId="25" xfId="1" applyNumberFormat="1" applyBorder="1"/>
    <xf numFmtId="164" fontId="0" fillId="0" borderId="9" xfId="0" applyNumberFormat="1" applyBorder="1"/>
    <xf numFmtId="164" fontId="0" fillId="0" borderId="8" xfId="0" applyNumberFormat="1" applyBorder="1"/>
    <xf numFmtId="0" fontId="0" fillId="0" borderId="23" xfId="0" applyBorder="1"/>
    <xf numFmtId="0" fontId="0" fillId="0" borderId="24" xfId="0" applyBorder="1"/>
    <xf numFmtId="164" fontId="0" fillId="0" borderId="18" xfId="0" applyNumberFormat="1" applyBorder="1"/>
    <xf numFmtId="164" fontId="0" fillId="0" borderId="20" xfId="0" applyNumberFormat="1" applyBorder="1"/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4" fontId="0" fillId="0" borderId="26" xfId="0" applyNumberFormat="1" applyBorder="1"/>
    <xf numFmtId="164" fontId="0" fillId="0" borderId="27" xfId="0" applyNumberFormat="1" applyBorder="1"/>
    <xf numFmtId="164" fontId="2" fillId="0" borderId="28" xfId="0" applyNumberFormat="1" applyFont="1" applyBorder="1"/>
    <xf numFmtId="164" fontId="0" fillId="0" borderId="15" xfId="0" applyNumberFormat="1" applyBorder="1"/>
    <xf numFmtId="164" fontId="0" fillId="0" borderId="17" xfId="0" applyNumberFormat="1" applyBorder="1"/>
    <xf numFmtId="164" fontId="2" fillId="0" borderId="22" xfId="1" applyNumberFormat="1" applyFont="1" applyBorder="1"/>
    <xf numFmtId="164" fontId="0" fillId="0" borderId="29" xfId="0" applyNumberFormat="1" applyBorder="1"/>
    <xf numFmtId="164" fontId="0" fillId="0" borderId="25" xfId="0" applyNumberFormat="1" applyBorder="1"/>
    <xf numFmtId="164" fontId="0" fillId="0" borderId="30" xfId="0" applyNumberFormat="1" applyBorder="1"/>
    <xf numFmtId="0" fontId="3" fillId="0" borderId="31" xfId="0" applyFont="1" applyBorder="1"/>
    <xf numFmtId="164" fontId="2" fillId="0" borderId="12" xfId="1" applyNumberFormat="1" applyFont="1" applyBorder="1"/>
    <xf numFmtId="0" fontId="3" fillId="0" borderId="32" xfId="0" applyFont="1" applyBorder="1"/>
    <xf numFmtId="164" fontId="2" fillId="0" borderId="9" xfId="1" applyNumberFormat="1" applyFont="1" applyBorder="1"/>
    <xf numFmtId="9" fontId="0" fillId="0" borderId="33" xfId="2" applyFont="1" applyBorder="1"/>
    <xf numFmtId="9" fontId="0" fillId="0" borderId="17" xfId="2" applyFont="1" applyBorder="1"/>
    <xf numFmtId="0" fontId="2" fillId="0" borderId="34" xfId="0" applyFont="1" applyBorder="1"/>
    <xf numFmtId="164" fontId="2" fillId="0" borderId="7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workbookViewId="0">
      <selection activeCell="C4" sqref="C4"/>
    </sheetView>
  </sheetViews>
  <sheetFormatPr defaultRowHeight="12.75" x14ac:dyDescent="0.2"/>
  <cols>
    <col min="1" max="1" width="29.42578125" bestFit="1" customWidth="1"/>
    <col min="2" max="4" width="18.7109375" customWidth="1"/>
    <col min="6" max="7" width="13.7109375" customWidth="1"/>
  </cols>
  <sheetData>
    <row r="1" spans="1:7" x14ac:dyDescent="0.2">
      <c r="A1" s="70" t="s">
        <v>18</v>
      </c>
      <c r="B1" s="70"/>
      <c r="C1" s="70"/>
      <c r="D1" s="70"/>
      <c r="E1" s="70"/>
      <c r="F1" s="70"/>
      <c r="G1" s="70"/>
    </row>
    <row r="2" spans="1:7" x14ac:dyDescent="0.2">
      <c r="A2" s="70" t="s">
        <v>35</v>
      </c>
      <c r="B2" s="70"/>
      <c r="C2" s="70"/>
      <c r="D2" s="70"/>
      <c r="E2" s="70"/>
      <c r="F2" s="70"/>
      <c r="G2" s="70"/>
    </row>
    <row r="3" spans="1:7" x14ac:dyDescent="0.2">
      <c r="A3" s="70" t="s">
        <v>43</v>
      </c>
      <c r="B3" s="70"/>
      <c r="C3" s="70"/>
      <c r="D3" s="70"/>
      <c r="E3" s="70"/>
      <c r="F3" s="70"/>
      <c r="G3" s="70"/>
    </row>
    <row r="4" spans="1:7" x14ac:dyDescent="0.2">
      <c r="A4" s="1"/>
      <c r="B4" s="1"/>
      <c r="C4" s="1"/>
      <c r="D4" s="1"/>
    </row>
    <row r="5" spans="1:7" ht="13.5" thickBot="1" x14ac:dyDescent="0.25"/>
    <row r="6" spans="1:7" ht="13.5" thickTop="1" x14ac:dyDescent="0.2">
      <c r="A6" s="2" t="s">
        <v>3</v>
      </c>
      <c r="B6" s="3" t="s">
        <v>45</v>
      </c>
      <c r="C6" s="3" t="s">
        <v>45</v>
      </c>
      <c r="D6" s="4" t="s">
        <v>45</v>
      </c>
      <c r="F6" s="15" t="s">
        <v>16</v>
      </c>
      <c r="G6" s="15" t="s">
        <v>14</v>
      </c>
    </row>
    <row r="7" spans="1:7" ht="13.5" thickBot="1" x14ac:dyDescent="0.25">
      <c r="A7" s="5" t="s">
        <v>4</v>
      </c>
      <c r="B7" s="6" t="s">
        <v>0</v>
      </c>
      <c r="C7" s="6" t="s">
        <v>26</v>
      </c>
      <c r="D7" s="7" t="s">
        <v>1</v>
      </c>
      <c r="F7" s="16" t="s">
        <v>15</v>
      </c>
      <c r="G7" s="16" t="s">
        <v>26</v>
      </c>
    </row>
    <row r="8" spans="1:7" ht="14.1" customHeight="1" thickTop="1" x14ac:dyDescent="0.2">
      <c r="A8" s="23"/>
      <c r="B8" s="24"/>
      <c r="C8" s="24"/>
      <c r="D8" s="25"/>
      <c r="F8" s="33"/>
      <c r="G8" s="34"/>
    </row>
    <row r="9" spans="1:7" ht="14.1" customHeight="1" x14ac:dyDescent="0.2">
      <c r="A9" s="26" t="s">
        <v>17</v>
      </c>
      <c r="B9" s="8">
        <f>'General Services'!B9+'Recovery Navigator Services'!B9+'Get There Faster Services'!B9+'AARP BTW 50+ 2023'!B9+FAWA!B9+NCPEP!B9+'Hurricane Ian'!B9</f>
        <v>2552900</v>
      </c>
      <c r="C9" s="8"/>
      <c r="D9" s="28">
        <f>SUM(B9:C9)</f>
        <v>2552900</v>
      </c>
      <c r="F9" s="37">
        <f>B9/D9</f>
        <v>1</v>
      </c>
      <c r="G9" s="38">
        <f>C9/D9</f>
        <v>0</v>
      </c>
    </row>
    <row r="10" spans="1:7" ht="14.1" customHeight="1" x14ac:dyDescent="0.2">
      <c r="A10" s="26"/>
      <c r="B10" s="8"/>
      <c r="C10" s="8"/>
      <c r="D10" s="27"/>
      <c r="F10" s="35"/>
      <c r="G10" s="36"/>
    </row>
    <row r="11" spans="1:7" ht="14.1" customHeight="1" x14ac:dyDescent="0.2">
      <c r="A11" s="26" t="s">
        <v>19</v>
      </c>
      <c r="B11" s="8">
        <f>'General Services'!B11+'Recovery Navigator Services'!B11+'Get There Faster Services'!B11+'AARP BTW 50+ 2023'!B11+FAWA!B11+NCPEP!B11+'Hurricane Ian'!B11</f>
        <v>758882</v>
      </c>
      <c r="C11" s="8"/>
      <c r="D11" s="28">
        <f>SUM(B11:C11)</f>
        <v>758882</v>
      </c>
      <c r="F11" s="37">
        <f>B11/D11</f>
        <v>1</v>
      </c>
      <c r="G11" s="38">
        <f>C11/D11</f>
        <v>0</v>
      </c>
    </row>
    <row r="12" spans="1:7" ht="14.1" customHeight="1" x14ac:dyDescent="0.2">
      <c r="A12" s="26"/>
      <c r="B12" s="8"/>
      <c r="C12" s="8"/>
      <c r="D12" s="28"/>
      <c r="F12" s="35"/>
      <c r="G12" s="36"/>
    </row>
    <row r="13" spans="1:7" ht="14.1" customHeight="1" x14ac:dyDescent="0.2">
      <c r="A13" s="26" t="s">
        <v>21</v>
      </c>
      <c r="B13" s="8">
        <f>'General Services'!B13+'Recovery Navigator Services'!B13+'Get There Faster Services'!B13+'AARP BTW 50+ 2023'!B13+FAWA!B13+NCPEP!B13+'Hurricane Ian'!B13</f>
        <v>14050</v>
      </c>
      <c r="C13" s="8"/>
      <c r="D13" s="28">
        <f>SUM(B13:C13)</f>
        <v>14050</v>
      </c>
      <c r="F13" s="37">
        <f>B13/D13</f>
        <v>1</v>
      </c>
      <c r="G13" s="38">
        <f>C13/D13</f>
        <v>0</v>
      </c>
    </row>
    <row r="14" spans="1:7" ht="14.1" customHeight="1" x14ac:dyDescent="0.2">
      <c r="A14" s="26"/>
      <c r="B14" s="8"/>
      <c r="C14" s="8"/>
      <c r="D14" s="28"/>
      <c r="F14" s="35"/>
      <c r="G14" s="36"/>
    </row>
    <row r="15" spans="1:7" ht="14.1" customHeight="1" x14ac:dyDescent="0.2">
      <c r="A15" s="26" t="s">
        <v>33</v>
      </c>
      <c r="B15" s="8">
        <f>'General Services'!B15+'Recovery Navigator Services'!B15+'Get There Faster Services'!B15+'AARP BTW 50+ 2023'!B15+FAWA!B15+NCPEP!B15+'Hurricane Ian'!B15</f>
        <v>6000</v>
      </c>
      <c r="C15" s="8"/>
      <c r="D15" s="28">
        <f>SUM(B15:C15)</f>
        <v>6000</v>
      </c>
      <c r="F15" s="37">
        <f>B15/D15</f>
        <v>1</v>
      </c>
      <c r="G15" s="38">
        <f>C15/D15</f>
        <v>0</v>
      </c>
    </row>
    <row r="16" spans="1:7" ht="14.1" customHeight="1" x14ac:dyDescent="0.2">
      <c r="A16" s="26"/>
      <c r="B16" s="8"/>
      <c r="C16" s="8"/>
      <c r="D16" s="28"/>
      <c r="F16" s="35"/>
      <c r="G16" s="36"/>
    </row>
    <row r="17" spans="1:7" ht="14.1" customHeight="1" x14ac:dyDescent="0.2">
      <c r="A17" s="26" t="s">
        <v>20</v>
      </c>
      <c r="B17" s="8">
        <f>'General Services'!B17+'Recovery Navigator Services'!B17+'Get There Faster Services'!B17+'AARP BTW 50+ 2023'!B17+FAWA!B17+NCPEP!B17+'Hurricane Ian'!B17</f>
        <v>0</v>
      </c>
      <c r="C17" s="8"/>
      <c r="D17" s="28">
        <f>SUM(B17:C17)</f>
        <v>0</v>
      </c>
      <c r="F17" s="37">
        <v>0</v>
      </c>
      <c r="G17" s="38">
        <v>0</v>
      </c>
    </row>
    <row r="18" spans="1:7" ht="14.1" customHeight="1" x14ac:dyDescent="0.2">
      <c r="A18" s="26"/>
      <c r="B18" s="14"/>
      <c r="C18" s="8"/>
      <c r="D18" s="28"/>
      <c r="F18" s="35"/>
      <c r="G18" s="36"/>
    </row>
    <row r="19" spans="1:7" ht="14.1" customHeight="1" x14ac:dyDescent="0.2">
      <c r="A19" s="26" t="s">
        <v>22</v>
      </c>
      <c r="B19" s="8">
        <f>'General Services'!B19+'Recovery Navigator Services'!B19+'Get There Faster Services'!B19+'AARP BTW 50+ 2023'!B19+FAWA!B19+NCPEP!B19+'Hurricane Ian'!B19</f>
        <v>100</v>
      </c>
      <c r="C19" s="8"/>
      <c r="D19" s="28">
        <f>SUM(B19:C19)</f>
        <v>100</v>
      </c>
      <c r="F19" s="37">
        <f>B19/D19</f>
        <v>1</v>
      </c>
      <c r="G19" s="38">
        <f>C19/D19</f>
        <v>0</v>
      </c>
    </row>
    <row r="20" spans="1:7" ht="14.1" customHeight="1" x14ac:dyDescent="0.2">
      <c r="A20" s="26"/>
      <c r="B20" s="8"/>
      <c r="C20" s="8"/>
      <c r="D20" s="28"/>
      <c r="F20" s="35"/>
      <c r="G20" s="36"/>
    </row>
    <row r="21" spans="1:7" ht="14.1" customHeight="1" x14ac:dyDescent="0.2">
      <c r="A21" s="26" t="s">
        <v>31</v>
      </c>
      <c r="B21" s="8">
        <f>'General Services'!B21+'Recovery Navigator Services'!B21+'Get There Faster Services'!B21+'AARP BTW 50+ 2023'!B21+FAWA!B21+NCPEP!B21+'Hurricane Ian'!B21</f>
        <v>0</v>
      </c>
      <c r="C21" s="8"/>
      <c r="D21" s="28">
        <f>SUM(B21:C21)</f>
        <v>0</v>
      </c>
      <c r="F21" s="37">
        <v>0</v>
      </c>
      <c r="G21" s="38">
        <v>0</v>
      </c>
    </row>
    <row r="22" spans="1:7" ht="14.1" customHeight="1" x14ac:dyDescent="0.2">
      <c r="A22" s="26"/>
      <c r="B22" s="8"/>
      <c r="C22" s="8"/>
      <c r="D22" s="28"/>
      <c r="F22" s="35"/>
      <c r="G22" s="36"/>
    </row>
    <row r="23" spans="1:7" ht="14.1" customHeight="1" x14ac:dyDescent="0.2">
      <c r="A23" s="26" t="s">
        <v>34</v>
      </c>
      <c r="B23" s="8">
        <f>'General Services'!B23+'Recovery Navigator Services'!B23+'Get There Faster Services'!B23+'AARP BTW 50+ 2023'!B23+FAWA!B23+NCPEP!B23+'Hurricane Ian'!B23</f>
        <v>266555</v>
      </c>
      <c r="C23" s="8"/>
      <c r="D23" s="28">
        <f>SUM(B23:C23)</f>
        <v>266555</v>
      </c>
      <c r="F23" s="37">
        <f>B23/D23</f>
        <v>1</v>
      </c>
      <c r="G23" s="38">
        <f>C23/D23</f>
        <v>0</v>
      </c>
    </row>
    <row r="24" spans="1:7" ht="14.1" customHeight="1" thickBot="1" x14ac:dyDescent="0.25">
      <c r="A24" s="62"/>
      <c r="B24" s="63"/>
      <c r="C24" s="63"/>
      <c r="D24" s="30"/>
      <c r="F24" s="39"/>
      <c r="G24" s="40"/>
    </row>
    <row r="25" spans="1:7" ht="14.1" customHeight="1" thickBot="1" x14ac:dyDescent="0.25">
      <c r="A25" s="68" t="s">
        <v>27</v>
      </c>
      <c r="B25" s="21">
        <f>SUM(B9:B24)</f>
        <v>3598487</v>
      </c>
      <c r="C25" s="21">
        <f>SUM(C9:C24)</f>
        <v>0</v>
      </c>
      <c r="D25" s="32">
        <f>SUM(B25:C25)</f>
        <v>3598487</v>
      </c>
      <c r="F25" s="41">
        <f>B25/D25</f>
        <v>1</v>
      </c>
      <c r="G25" s="42">
        <f>C25/D25</f>
        <v>0</v>
      </c>
    </row>
    <row r="26" spans="1:7" ht="14.1" customHeight="1" x14ac:dyDescent="0.2">
      <c r="A26" s="64"/>
      <c r="B26" s="65"/>
      <c r="C26" s="65"/>
      <c r="D26" s="27"/>
      <c r="F26" s="66"/>
      <c r="G26" s="67"/>
    </row>
    <row r="27" spans="1:7" ht="14.1" customHeight="1" x14ac:dyDescent="0.2">
      <c r="A27" s="26" t="s">
        <v>36</v>
      </c>
      <c r="B27" s="8"/>
      <c r="C27" s="8">
        <f>'General Services'!C27+'Recovery Navigator Services'!C27+'Get There Faster Services'!C27+'AARP BTW 50+ 2023'!C27+FAWA!C27+NCPEP!C27+'Hurricane Ian'!C27</f>
        <v>199915</v>
      </c>
      <c r="D27" s="28">
        <f>SUM(B27:C27)</f>
        <v>199915</v>
      </c>
      <c r="F27" s="37">
        <f>B27/D27</f>
        <v>0</v>
      </c>
      <c r="G27" s="38">
        <f>C27/D27</f>
        <v>1</v>
      </c>
    </row>
    <row r="28" spans="1:7" ht="14.1" customHeight="1" thickBot="1" x14ac:dyDescent="0.25">
      <c r="A28" s="29"/>
      <c r="B28" s="19"/>
      <c r="C28" s="19"/>
      <c r="D28" s="30"/>
      <c r="F28" s="39"/>
      <c r="G28" s="40"/>
    </row>
    <row r="29" spans="1:7" ht="14.1" customHeight="1" thickBot="1" x14ac:dyDescent="0.25">
      <c r="A29" s="31" t="s">
        <v>28</v>
      </c>
      <c r="B29" s="21">
        <f>SUM(B25:B28)</f>
        <v>3598487</v>
      </c>
      <c r="C29" s="21">
        <f>SUM(C25:C28)</f>
        <v>199915</v>
      </c>
      <c r="D29" s="32">
        <f>SUM(B29:C29)</f>
        <v>3798402</v>
      </c>
      <c r="F29" s="41">
        <f>B29/D29</f>
        <v>0.9473686566087528</v>
      </c>
      <c r="G29" s="42">
        <f>C29/D29</f>
        <v>5.2631343391247164E-2</v>
      </c>
    </row>
    <row r="32" spans="1:7" x14ac:dyDescent="0.2">
      <c r="A32" s="17"/>
    </row>
    <row r="33" spans="1:1" x14ac:dyDescent="0.2">
      <c r="A33" s="17"/>
    </row>
  </sheetData>
  <mergeCells count="3">
    <mergeCell ref="A1:G1"/>
    <mergeCell ref="A2:G2"/>
    <mergeCell ref="A3:G3"/>
  </mergeCells>
  <printOptions horizontalCentered="1"/>
  <pageMargins left="0.75" right="0.75" top="0.72" bottom="0.71" header="0.31" footer="0.5"/>
  <pageSetup orientation="landscape" r:id="rId1"/>
  <headerFooter alignWithMargins="0">
    <oddHeader>&amp;R&amp;12Contract No.  CSB20-600-002
Attachment C</oddHeader>
    <oddFooter>&amp;L&amp;F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9"/>
  <sheetViews>
    <sheetView workbookViewId="0">
      <selection activeCell="F4" sqref="F4"/>
    </sheetView>
  </sheetViews>
  <sheetFormatPr defaultRowHeight="12.75" x14ac:dyDescent="0.2"/>
  <cols>
    <col min="1" max="1" width="29.42578125" bestFit="1" customWidth="1"/>
    <col min="2" max="2" width="15.140625" customWidth="1"/>
    <col min="3" max="14" width="11" customWidth="1"/>
  </cols>
  <sheetData>
    <row r="1" spans="1:14" x14ac:dyDescent="0.2">
      <c r="A1" s="70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x14ac:dyDescent="0.2">
      <c r="A2" s="70" t="s">
        <v>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x14ac:dyDescent="0.2">
      <c r="A3" s="70" t="s">
        <v>44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x14ac:dyDescent="0.2">
      <c r="A4" s="1"/>
      <c r="B4" s="1"/>
    </row>
    <row r="5" spans="1:14" x14ac:dyDescent="0.2">
      <c r="A5" s="1"/>
      <c r="B5" s="1"/>
    </row>
    <row r="6" spans="1:14" ht="13.5" thickBot="1" x14ac:dyDescent="0.25"/>
    <row r="7" spans="1:14" ht="13.5" thickTop="1" x14ac:dyDescent="0.2">
      <c r="A7" s="2" t="s">
        <v>3</v>
      </c>
      <c r="B7" s="3" t="s">
        <v>45</v>
      </c>
      <c r="C7" s="3" t="s">
        <v>23</v>
      </c>
      <c r="D7" s="3" t="s">
        <v>24</v>
      </c>
      <c r="E7" s="3" t="s">
        <v>25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4" t="s">
        <v>13</v>
      </c>
    </row>
    <row r="8" spans="1:14" ht="13.5" thickBot="1" x14ac:dyDescent="0.25">
      <c r="A8" s="5" t="s">
        <v>4</v>
      </c>
      <c r="B8" s="6" t="s">
        <v>26</v>
      </c>
      <c r="C8" s="6">
        <v>2023</v>
      </c>
      <c r="D8" s="6">
        <v>2023</v>
      </c>
      <c r="E8" s="6">
        <v>2023</v>
      </c>
      <c r="F8" s="6">
        <v>2023</v>
      </c>
      <c r="G8" s="6">
        <v>2023</v>
      </c>
      <c r="H8" s="6">
        <v>2023</v>
      </c>
      <c r="I8" s="6">
        <v>2024</v>
      </c>
      <c r="J8" s="6">
        <v>2024</v>
      </c>
      <c r="K8" s="6">
        <v>2024</v>
      </c>
      <c r="L8" s="6">
        <v>2024</v>
      </c>
      <c r="M8" s="6">
        <v>2024</v>
      </c>
      <c r="N8" s="7">
        <v>2024</v>
      </c>
    </row>
    <row r="9" spans="1:14" ht="13.5" thickTop="1" x14ac:dyDescent="0.2">
      <c r="A9" s="52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</row>
    <row r="10" spans="1:14" ht="15.95" customHeight="1" x14ac:dyDescent="0.2">
      <c r="A10" s="26" t="s">
        <v>17</v>
      </c>
      <c r="B10" s="11">
        <f>'General Services'!C9+'Recovery Navigator Services'!C9+'Get There Faster Services'!C9+'AARP BTW 50+ 2023'!C9+FAWA!C9+NCPEP!C9+'Hurricane Ian'!C9</f>
        <v>0</v>
      </c>
      <c r="C10" s="44"/>
      <c r="D10" s="44"/>
      <c r="E10" s="60">
        <f>ROUND($B10/4,0)</f>
        <v>0</v>
      </c>
      <c r="F10" s="60"/>
      <c r="G10" s="60"/>
      <c r="H10" s="60">
        <f>ROUND($B10/4,0)</f>
        <v>0</v>
      </c>
      <c r="I10" s="60"/>
      <c r="J10" s="60"/>
      <c r="K10" s="60">
        <f>ROUND($B10/4,0)</f>
        <v>0</v>
      </c>
      <c r="L10" s="60"/>
      <c r="M10" s="60"/>
      <c r="N10" s="61">
        <f>B10-SUM(C10:M10)</f>
        <v>0</v>
      </c>
    </row>
    <row r="11" spans="1:14" ht="15.95" customHeight="1" x14ac:dyDescent="0.2">
      <c r="A11" s="26"/>
      <c r="B11" s="10"/>
      <c r="C11" s="13"/>
      <c r="D11" s="13"/>
      <c r="E11" s="18"/>
      <c r="F11" s="18"/>
      <c r="G11" s="18"/>
      <c r="H11" s="18"/>
      <c r="I11" s="18"/>
      <c r="J11" s="18"/>
      <c r="K11" s="18"/>
      <c r="L11" s="18"/>
      <c r="M11" s="18"/>
      <c r="N11" s="49"/>
    </row>
    <row r="12" spans="1:14" ht="15.95" customHeight="1" x14ac:dyDescent="0.2">
      <c r="A12" s="26" t="s">
        <v>19</v>
      </c>
      <c r="B12" s="43">
        <f>'General Services'!C11+'Recovery Navigator Services'!C11+'Get There Faster Services'!C11+'AARP BTW 50+ 2023'!C11+FAWA!C11+NCPEP!C11+'Hurricane Ian'!C11</f>
        <v>0</v>
      </c>
      <c r="C12" s="44"/>
      <c r="D12" s="44"/>
      <c r="E12" s="13">
        <f>ROUND($B12/4,0)</f>
        <v>0</v>
      </c>
      <c r="F12" s="13"/>
      <c r="G12" s="13"/>
      <c r="H12" s="13">
        <f>ROUND($B12/4,0)</f>
        <v>0</v>
      </c>
      <c r="I12" s="13"/>
      <c r="J12" s="13"/>
      <c r="K12" s="13">
        <f>ROUND($B12/4,0)</f>
        <v>0</v>
      </c>
      <c r="L12" s="13"/>
      <c r="M12" s="13"/>
      <c r="N12" s="48">
        <f>B12-SUM(C12:M12)</f>
        <v>0</v>
      </c>
    </row>
    <row r="13" spans="1:14" ht="15.95" customHeight="1" x14ac:dyDescent="0.2">
      <c r="A13" s="26"/>
      <c r="B13" s="1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48"/>
    </row>
    <row r="14" spans="1:14" ht="15.95" customHeight="1" x14ac:dyDescent="0.2">
      <c r="A14" s="26" t="s">
        <v>21</v>
      </c>
      <c r="B14" s="43">
        <f>'General Services'!C13+'Recovery Navigator Services'!C13+'Get There Faster Services'!C13+'AARP BTW 50+ 2023'!C13+FAWA!C13+NCPEP!C13+'Hurricane Ian'!C13</f>
        <v>0</v>
      </c>
      <c r="C14" s="44"/>
      <c r="D14" s="44"/>
      <c r="E14" s="13">
        <f>ROUND($B14/4,0)</f>
        <v>0</v>
      </c>
      <c r="F14" s="13"/>
      <c r="G14" s="13"/>
      <c r="H14" s="13">
        <f>ROUND($B14/4,0)</f>
        <v>0</v>
      </c>
      <c r="I14" s="13"/>
      <c r="J14" s="13"/>
      <c r="K14" s="13">
        <f>ROUND($B14/4,0)</f>
        <v>0</v>
      </c>
      <c r="L14" s="13"/>
      <c r="M14" s="13"/>
      <c r="N14" s="48">
        <f>B14-SUM(C14:M14)</f>
        <v>0</v>
      </c>
    </row>
    <row r="15" spans="1:14" ht="15.95" customHeight="1" x14ac:dyDescent="0.2">
      <c r="A15" s="26"/>
      <c r="B15" s="11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48"/>
    </row>
    <row r="16" spans="1:14" ht="15.95" customHeight="1" x14ac:dyDescent="0.2">
      <c r="A16" s="26" t="s">
        <v>33</v>
      </c>
      <c r="B16" s="43">
        <f>'General Services'!C15+'Recovery Navigator Services'!C15+'Get There Faster Services'!C15+'AARP BTW 50+ 2023'!C15+FAWA!C15+NCPEP!C15+'Hurricane Ian'!C15</f>
        <v>0</v>
      </c>
      <c r="C16" s="44"/>
      <c r="D16" s="44"/>
      <c r="E16" s="13">
        <f>ROUND($B16/4,0)</f>
        <v>0</v>
      </c>
      <c r="F16" s="13"/>
      <c r="G16" s="13"/>
      <c r="H16" s="13">
        <f>ROUND($B16/4,0)</f>
        <v>0</v>
      </c>
      <c r="I16" s="13"/>
      <c r="J16" s="13"/>
      <c r="K16" s="13">
        <f>ROUND($B16/4,0)</f>
        <v>0</v>
      </c>
      <c r="L16" s="13"/>
      <c r="M16" s="13"/>
      <c r="N16" s="48">
        <f>B16-SUM(C16:M16)</f>
        <v>0</v>
      </c>
    </row>
    <row r="17" spans="1:14" ht="15.95" customHeight="1" x14ac:dyDescent="0.2">
      <c r="A17" s="26"/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48"/>
    </row>
    <row r="18" spans="1:14" ht="15.95" customHeight="1" x14ac:dyDescent="0.2">
      <c r="A18" s="26" t="s">
        <v>20</v>
      </c>
      <c r="B18" s="43">
        <f>'General Services'!C17+'Recovery Navigator Services'!C17+'Get There Faster Services'!C17+'AARP BTW 50+ 2023'!C17+FAWA!C17+NCPEP!C17+'Hurricane Ian'!C17</f>
        <v>0</v>
      </c>
      <c r="C18" s="44"/>
      <c r="D18" s="44"/>
      <c r="E18" s="13">
        <f>ROUND($B18/4,0)</f>
        <v>0</v>
      </c>
      <c r="F18" s="13"/>
      <c r="G18" s="13"/>
      <c r="H18" s="13">
        <f>ROUND($B18/4,0)</f>
        <v>0</v>
      </c>
      <c r="I18" s="13"/>
      <c r="J18" s="13"/>
      <c r="K18" s="13">
        <f>ROUND($B18/4,0)</f>
        <v>0</v>
      </c>
      <c r="L18" s="13"/>
      <c r="M18" s="13"/>
      <c r="N18" s="48">
        <f>B18-SUM(C18:M18)</f>
        <v>0</v>
      </c>
    </row>
    <row r="19" spans="1:14" ht="15.95" customHeight="1" x14ac:dyDescent="0.2">
      <c r="A19" s="26"/>
      <c r="B19" s="11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48"/>
    </row>
    <row r="20" spans="1:14" ht="15.95" customHeight="1" x14ac:dyDescent="0.2">
      <c r="A20" s="26" t="s">
        <v>22</v>
      </c>
      <c r="B20" s="43">
        <f>'General Services'!C19+'Recovery Navigator Services'!C19+'Get There Faster Services'!C19+'AARP BTW 50+ 2023'!C19+FAWA!C19+NCPEP!C19+'Hurricane Ian'!C19</f>
        <v>0</v>
      </c>
      <c r="C20" s="44"/>
      <c r="D20" s="44"/>
      <c r="E20" s="13">
        <f>ROUND($B20/4,0)</f>
        <v>0</v>
      </c>
      <c r="F20" s="13"/>
      <c r="G20" s="13"/>
      <c r="H20" s="13">
        <f>ROUND($B20/4,0)</f>
        <v>0</v>
      </c>
      <c r="I20" s="13"/>
      <c r="J20" s="13"/>
      <c r="K20" s="13">
        <f>ROUND($B20/4,0)</f>
        <v>0</v>
      </c>
      <c r="L20" s="13"/>
      <c r="M20" s="13"/>
      <c r="N20" s="48">
        <f>B20-SUM(C20:M20)</f>
        <v>0</v>
      </c>
    </row>
    <row r="21" spans="1:14" ht="15.95" customHeight="1" x14ac:dyDescent="0.2">
      <c r="A21" s="26"/>
      <c r="B21" s="11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48"/>
    </row>
    <row r="22" spans="1:14" ht="15.95" customHeight="1" x14ac:dyDescent="0.2">
      <c r="A22" s="26" t="s">
        <v>31</v>
      </c>
      <c r="B22" s="43">
        <f>'General Services'!C21+'Recovery Navigator Services'!C21+'Get There Faster Services'!C21+'AARP BTW 50+ 2023'!C21+FAWA!C21+NCPEP!C21+'Hurricane Ian'!C21</f>
        <v>0</v>
      </c>
      <c r="C22" s="44"/>
      <c r="D22" s="44"/>
      <c r="E22" s="13">
        <f>ROUND($B22/4,0)</f>
        <v>0</v>
      </c>
      <c r="F22" s="13"/>
      <c r="G22" s="13"/>
      <c r="H22" s="13">
        <f>ROUND($B22/4,0)</f>
        <v>0</v>
      </c>
      <c r="I22" s="13"/>
      <c r="J22" s="13"/>
      <c r="K22" s="13">
        <f>ROUND($B22/4,0)</f>
        <v>0</v>
      </c>
      <c r="L22" s="13"/>
      <c r="M22" s="13"/>
      <c r="N22" s="48">
        <f>B22-SUM(C22:M22)</f>
        <v>0</v>
      </c>
    </row>
    <row r="23" spans="1:14" ht="15.95" customHeight="1" x14ac:dyDescent="0.2">
      <c r="A23" s="26"/>
      <c r="B23" s="11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48"/>
    </row>
    <row r="24" spans="1:14" ht="15.95" customHeight="1" x14ac:dyDescent="0.2">
      <c r="A24" s="26" t="s">
        <v>34</v>
      </c>
      <c r="B24" s="43">
        <f>'General Services'!C23+'Recovery Navigator Services'!C23+'Get There Faster Services'!C23+'AARP BTW 50+ 2023'!C23+FAWA!C23+NCPEP!C23+'Hurricane Ian'!C23</f>
        <v>0</v>
      </c>
      <c r="C24" s="44"/>
      <c r="D24" s="44"/>
      <c r="E24" s="13">
        <f>ROUND($B24/4,0)</f>
        <v>0</v>
      </c>
      <c r="F24" s="13"/>
      <c r="G24" s="13"/>
      <c r="H24" s="13">
        <f>ROUND($B24/4,0)</f>
        <v>0</v>
      </c>
      <c r="I24" s="13"/>
      <c r="J24" s="13"/>
      <c r="K24" s="13">
        <f>ROUND($B24/4,0)</f>
        <v>0</v>
      </c>
      <c r="L24" s="13"/>
      <c r="M24" s="13"/>
      <c r="N24" s="48">
        <f>B24-SUM(C24:M24)</f>
        <v>0</v>
      </c>
    </row>
    <row r="25" spans="1:14" ht="15.95" customHeight="1" x14ac:dyDescent="0.2">
      <c r="A25" s="47"/>
      <c r="B25" s="1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48"/>
    </row>
    <row r="26" spans="1:14" ht="15.95" customHeight="1" x14ac:dyDescent="0.2">
      <c r="A26" s="26" t="s">
        <v>36</v>
      </c>
      <c r="B26" s="43">
        <f>'General Services'!C27+'Recovery Navigator Services'!C27+'Get There Faster Services'!C27+'AARP BTW 50+ 2023'!C27+FAWA!C27+NCPEP!C27+'Hurricane Ian'!C27</f>
        <v>199915</v>
      </c>
      <c r="C26" s="44"/>
      <c r="D26" s="44"/>
      <c r="E26" s="13">
        <f>ROUND($B26/4,0)</f>
        <v>49979</v>
      </c>
      <c r="F26" s="13"/>
      <c r="G26" s="13"/>
      <c r="H26" s="13">
        <f>ROUND($B26/4,0)</f>
        <v>49979</v>
      </c>
      <c r="I26" s="13"/>
      <c r="J26" s="13"/>
      <c r="K26" s="13">
        <f>ROUND($B26/4,0)</f>
        <v>49979</v>
      </c>
      <c r="L26" s="13"/>
      <c r="M26" s="13"/>
      <c r="N26" s="48">
        <f>B26-SUM(C26:M26)</f>
        <v>49978</v>
      </c>
    </row>
    <row r="27" spans="1:14" ht="15.95" customHeight="1" thickBot="1" x14ac:dyDescent="0.25">
      <c r="A27" s="29"/>
      <c r="B27" s="20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49"/>
    </row>
    <row r="28" spans="1:14" ht="15.95" customHeight="1" thickBot="1" x14ac:dyDescent="0.25">
      <c r="A28" s="31" t="s">
        <v>2</v>
      </c>
      <c r="B28" s="21">
        <f t="shared" ref="B28:N28" si="0">SUM(B10:B27)</f>
        <v>199915</v>
      </c>
      <c r="C28" s="21">
        <f t="shared" si="0"/>
        <v>0</v>
      </c>
      <c r="D28" s="21">
        <f t="shared" si="0"/>
        <v>0</v>
      </c>
      <c r="E28" s="21">
        <f t="shared" si="0"/>
        <v>49979</v>
      </c>
      <c r="F28" s="21">
        <f t="shared" si="0"/>
        <v>0</v>
      </c>
      <c r="G28" s="21">
        <f t="shared" si="0"/>
        <v>0</v>
      </c>
      <c r="H28" s="21">
        <f t="shared" si="0"/>
        <v>49979</v>
      </c>
      <c r="I28" s="21">
        <f t="shared" si="0"/>
        <v>0</v>
      </c>
      <c r="J28" s="21">
        <f t="shared" si="0"/>
        <v>0</v>
      </c>
      <c r="K28" s="21">
        <f t="shared" si="0"/>
        <v>49979</v>
      </c>
      <c r="L28" s="21">
        <f t="shared" si="0"/>
        <v>0</v>
      </c>
      <c r="M28" s="21">
        <f t="shared" si="0"/>
        <v>0</v>
      </c>
      <c r="N28" s="58">
        <f t="shared" si="0"/>
        <v>49978</v>
      </c>
    </row>
    <row r="29" spans="1:14" ht="15.95" customHeight="1" x14ac:dyDescent="0.2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</sheetData>
  <mergeCells count="3">
    <mergeCell ref="A1:N1"/>
    <mergeCell ref="A2:N2"/>
    <mergeCell ref="A3:N3"/>
  </mergeCells>
  <phoneticPr fontId="0" type="noConversion"/>
  <printOptions horizontalCentered="1"/>
  <pageMargins left="0.75" right="0.75" top="1" bottom="1" header="0.5" footer="0.5"/>
  <pageSetup scale="70" orientation="landscape" r:id="rId1"/>
  <headerFooter alignWithMargins="0">
    <oddHeader>&amp;R&amp;12Contract No.  CSB20-600-002
Attachment D-2</oddHeader>
    <oddFooter>&amp;L&amp;F&amp;CPage 2 of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workbookViewId="0">
      <selection activeCell="C4" sqref="C4"/>
    </sheetView>
  </sheetViews>
  <sheetFormatPr defaultRowHeight="12.75" x14ac:dyDescent="0.2"/>
  <cols>
    <col min="1" max="1" width="29.42578125" bestFit="1" customWidth="1"/>
    <col min="2" max="2" width="18.42578125" customWidth="1"/>
    <col min="3" max="3" width="15.140625" customWidth="1"/>
    <col min="4" max="4" width="16.28515625" customWidth="1"/>
    <col min="6" max="7" width="13.7109375" customWidth="1"/>
  </cols>
  <sheetData>
    <row r="1" spans="1:7" x14ac:dyDescent="0.2">
      <c r="A1" s="70" t="s">
        <v>32</v>
      </c>
      <c r="B1" s="70"/>
      <c r="C1" s="70"/>
      <c r="D1" s="70"/>
      <c r="E1" s="70"/>
      <c r="F1" s="70"/>
      <c r="G1" s="70"/>
    </row>
    <row r="2" spans="1:7" x14ac:dyDescent="0.2">
      <c r="A2" s="70" t="s">
        <v>35</v>
      </c>
      <c r="B2" s="70"/>
      <c r="C2" s="70"/>
      <c r="D2" s="70"/>
      <c r="E2" s="70"/>
      <c r="F2" s="70"/>
      <c r="G2" s="70"/>
    </row>
    <row r="3" spans="1:7" x14ac:dyDescent="0.2">
      <c r="A3" s="70" t="s">
        <v>43</v>
      </c>
      <c r="B3" s="70"/>
      <c r="C3" s="70"/>
      <c r="D3" s="70"/>
      <c r="E3" s="70"/>
      <c r="F3" s="70"/>
      <c r="G3" s="70"/>
    </row>
    <row r="4" spans="1:7" x14ac:dyDescent="0.2">
      <c r="A4" s="1"/>
      <c r="B4" s="1"/>
      <c r="C4" s="1"/>
      <c r="D4" s="1"/>
    </row>
    <row r="5" spans="1:7" ht="13.5" thickBot="1" x14ac:dyDescent="0.25"/>
    <row r="6" spans="1:7" ht="13.5" thickTop="1" x14ac:dyDescent="0.2">
      <c r="A6" s="2" t="s">
        <v>3</v>
      </c>
      <c r="B6" s="3" t="s">
        <v>45</v>
      </c>
      <c r="C6" s="3" t="s">
        <v>45</v>
      </c>
      <c r="D6" s="4" t="s">
        <v>45</v>
      </c>
      <c r="F6" s="15" t="s">
        <v>16</v>
      </c>
      <c r="G6" s="15" t="s">
        <v>14</v>
      </c>
    </row>
    <row r="7" spans="1:7" ht="13.5" thickBot="1" x14ac:dyDescent="0.25">
      <c r="A7" s="5" t="s">
        <v>4</v>
      </c>
      <c r="B7" s="6" t="s">
        <v>0</v>
      </c>
      <c r="C7" s="6" t="s">
        <v>26</v>
      </c>
      <c r="D7" s="7" t="s">
        <v>1</v>
      </c>
      <c r="F7" s="16" t="s">
        <v>15</v>
      </c>
      <c r="G7" s="16" t="s">
        <v>26</v>
      </c>
    </row>
    <row r="8" spans="1:7" ht="14.1" customHeight="1" thickTop="1" x14ac:dyDescent="0.2">
      <c r="A8" s="23"/>
      <c r="B8" s="24"/>
      <c r="C8" s="24"/>
      <c r="D8" s="25"/>
      <c r="F8" s="33"/>
      <c r="G8" s="34"/>
    </row>
    <row r="9" spans="1:7" ht="14.1" customHeight="1" x14ac:dyDescent="0.2">
      <c r="A9" s="26" t="s">
        <v>17</v>
      </c>
      <c r="B9" s="8">
        <v>2204036</v>
      </c>
      <c r="C9" s="8"/>
      <c r="D9" s="28">
        <f>SUM(B9:C9)</f>
        <v>2204036</v>
      </c>
      <c r="F9" s="37">
        <f>B9/D9</f>
        <v>1</v>
      </c>
      <c r="G9" s="38">
        <f>C9/D9</f>
        <v>0</v>
      </c>
    </row>
    <row r="10" spans="1:7" ht="14.1" customHeight="1" x14ac:dyDescent="0.2">
      <c r="A10" s="26"/>
      <c r="B10" s="8"/>
      <c r="C10" s="8"/>
      <c r="D10" s="27"/>
      <c r="F10" s="35"/>
      <c r="G10" s="36"/>
    </row>
    <row r="11" spans="1:7" ht="14.1" customHeight="1" x14ac:dyDescent="0.2">
      <c r="A11" s="26" t="s">
        <v>19</v>
      </c>
      <c r="B11" s="8">
        <v>656351</v>
      </c>
      <c r="C11" s="8"/>
      <c r="D11" s="28">
        <f>SUM(B11:C11)</f>
        <v>656351</v>
      </c>
      <c r="F11" s="37">
        <f>B11/D11</f>
        <v>1</v>
      </c>
      <c r="G11" s="38">
        <f>C11/D11</f>
        <v>0</v>
      </c>
    </row>
    <row r="12" spans="1:7" ht="14.1" customHeight="1" x14ac:dyDescent="0.2">
      <c r="A12" s="26"/>
      <c r="B12" s="8"/>
      <c r="C12" s="8"/>
      <c r="D12" s="28"/>
      <c r="F12" s="35"/>
      <c r="G12" s="36"/>
    </row>
    <row r="13" spans="1:7" ht="14.1" customHeight="1" x14ac:dyDescent="0.2">
      <c r="A13" s="26" t="s">
        <v>21</v>
      </c>
      <c r="B13" s="8">
        <v>12000</v>
      </c>
      <c r="C13" s="8"/>
      <c r="D13" s="28">
        <f>SUM(B13:C13)</f>
        <v>12000</v>
      </c>
      <c r="F13" s="37">
        <f>B13/D13</f>
        <v>1</v>
      </c>
      <c r="G13" s="38">
        <f>C13/D13</f>
        <v>0</v>
      </c>
    </row>
    <row r="14" spans="1:7" ht="14.1" customHeight="1" x14ac:dyDescent="0.2">
      <c r="A14" s="26"/>
      <c r="B14" s="8"/>
      <c r="C14" s="8"/>
      <c r="D14" s="28"/>
      <c r="F14" s="35"/>
      <c r="G14" s="36"/>
    </row>
    <row r="15" spans="1:7" ht="14.1" customHeight="1" x14ac:dyDescent="0.2">
      <c r="A15" s="26" t="s">
        <v>33</v>
      </c>
      <c r="B15" s="8">
        <v>6000</v>
      </c>
      <c r="C15" s="8"/>
      <c r="D15" s="28">
        <f>SUM(B15:C15)</f>
        <v>6000</v>
      </c>
      <c r="F15" s="37">
        <f>B15/D15</f>
        <v>1</v>
      </c>
      <c r="G15" s="38">
        <f>C15/D15</f>
        <v>0</v>
      </c>
    </row>
    <row r="16" spans="1:7" ht="14.1" customHeight="1" x14ac:dyDescent="0.2">
      <c r="A16" s="26"/>
      <c r="B16" s="8"/>
      <c r="C16" s="8"/>
      <c r="D16" s="28"/>
      <c r="F16" s="35"/>
      <c r="G16" s="36"/>
    </row>
    <row r="17" spans="1:7" ht="14.1" customHeight="1" x14ac:dyDescent="0.2">
      <c r="A17" s="26" t="s">
        <v>20</v>
      </c>
      <c r="B17" s="69">
        <v>0</v>
      </c>
      <c r="C17" s="8"/>
      <c r="D17" s="28">
        <f>SUM(B17:C17)</f>
        <v>0</v>
      </c>
      <c r="F17" s="37">
        <v>0</v>
      </c>
      <c r="G17" s="38">
        <v>0</v>
      </c>
    </row>
    <row r="18" spans="1:7" ht="14.1" customHeight="1" x14ac:dyDescent="0.2">
      <c r="A18" s="26"/>
      <c r="B18" s="14"/>
      <c r="C18" s="8"/>
      <c r="D18" s="28"/>
      <c r="F18" s="35"/>
      <c r="G18" s="36"/>
    </row>
    <row r="19" spans="1:7" ht="14.1" customHeight="1" x14ac:dyDescent="0.2">
      <c r="A19" s="26" t="s">
        <v>22</v>
      </c>
      <c r="B19" s="69">
        <v>100</v>
      </c>
      <c r="C19" s="8"/>
      <c r="D19" s="28">
        <f>SUM(B19:C19)</f>
        <v>100</v>
      </c>
      <c r="F19" s="37">
        <f>B19/D19</f>
        <v>1</v>
      </c>
      <c r="G19" s="38">
        <f>C19/D19</f>
        <v>0</v>
      </c>
    </row>
    <row r="20" spans="1:7" ht="14.1" customHeight="1" x14ac:dyDescent="0.2">
      <c r="A20" s="26"/>
      <c r="B20" s="8"/>
      <c r="C20" s="8"/>
      <c r="D20" s="28"/>
      <c r="F20" s="35"/>
      <c r="G20" s="36"/>
    </row>
    <row r="21" spans="1:7" ht="14.1" customHeight="1" x14ac:dyDescent="0.2">
      <c r="A21" s="26" t="s">
        <v>31</v>
      </c>
      <c r="B21" s="8">
        <v>0</v>
      </c>
      <c r="C21" s="8"/>
      <c r="D21" s="28">
        <f>SUM(B21:C21)</f>
        <v>0</v>
      </c>
      <c r="F21" s="37">
        <v>0</v>
      </c>
      <c r="G21" s="38">
        <v>0</v>
      </c>
    </row>
    <row r="22" spans="1:7" ht="14.1" customHeight="1" x14ac:dyDescent="0.2">
      <c r="A22" s="26"/>
      <c r="B22" s="8"/>
      <c r="C22" s="8"/>
      <c r="D22" s="28"/>
      <c r="F22" s="35"/>
      <c r="G22" s="36"/>
    </row>
    <row r="23" spans="1:7" ht="14.1" customHeight="1" x14ac:dyDescent="0.2">
      <c r="A23" s="26" t="s">
        <v>34</v>
      </c>
      <c r="B23" s="8">
        <v>230279</v>
      </c>
      <c r="C23" s="8"/>
      <c r="D23" s="28">
        <f>SUM(B23:C23)</f>
        <v>230279</v>
      </c>
      <c r="F23" s="37">
        <f>B23/D23</f>
        <v>1</v>
      </c>
      <c r="G23" s="38">
        <f>C23/D23</f>
        <v>0</v>
      </c>
    </row>
    <row r="24" spans="1:7" ht="14.1" customHeight="1" thickBot="1" x14ac:dyDescent="0.25">
      <c r="A24" s="62"/>
      <c r="B24" s="63"/>
      <c r="C24" s="63"/>
      <c r="D24" s="30"/>
      <c r="F24" s="39"/>
      <c r="G24" s="40"/>
    </row>
    <row r="25" spans="1:7" ht="14.1" customHeight="1" thickBot="1" x14ac:dyDescent="0.25">
      <c r="A25" s="68" t="s">
        <v>27</v>
      </c>
      <c r="B25" s="21">
        <f>SUM(B9:B24)</f>
        <v>3108766</v>
      </c>
      <c r="C25" s="21">
        <f>SUM(C9:C24)</f>
        <v>0</v>
      </c>
      <c r="D25" s="32">
        <f>SUM(B25:C25)</f>
        <v>3108766</v>
      </c>
      <c r="F25" s="41">
        <f>B25/D25</f>
        <v>1</v>
      </c>
      <c r="G25" s="42">
        <f>C25/D25</f>
        <v>0</v>
      </c>
    </row>
    <row r="26" spans="1:7" ht="14.1" customHeight="1" x14ac:dyDescent="0.2">
      <c r="A26" s="64"/>
      <c r="B26" s="65"/>
      <c r="C26" s="65"/>
      <c r="D26" s="27"/>
      <c r="F26" s="66"/>
      <c r="G26" s="67"/>
    </row>
    <row r="27" spans="1:7" ht="14.1" customHeight="1" x14ac:dyDescent="0.2">
      <c r="A27" s="26" t="s">
        <v>36</v>
      </c>
      <c r="B27" s="8"/>
      <c r="C27" s="8">
        <v>172709</v>
      </c>
      <c r="D27" s="28">
        <f>SUM(B27:C27)</f>
        <v>172709</v>
      </c>
      <c r="F27" s="37">
        <f>B27/D27</f>
        <v>0</v>
      </c>
      <c r="G27" s="38">
        <f>C27/D27</f>
        <v>1</v>
      </c>
    </row>
    <row r="28" spans="1:7" ht="14.1" customHeight="1" thickBot="1" x14ac:dyDescent="0.25">
      <c r="A28" s="29"/>
      <c r="B28" s="19"/>
      <c r="C28" s="19"/>
      <c r="D28" s="30"/>
      <c r="F28" s="39"/>
      <c r="G28" s="40"/>
    </row>
    <row r="29" spans="1:7" ht="14.1" customHeight="1" thickBot="1" x14ac:dyDescent="0.25">
      <c r="A29" s="31" t="s">
        <v>28</v>
      </c>
      <c r="B29" s="21">
        <f>SUM(B25:B28)</f>
        <v>3108766</v>
      </c>
      <c r="C29" s="21">
        <f>SUM(C25:C28)</f>
        <v>172709</v>
      </c>
      <c r="D29" s="32">
        <f>SUM(B29:C29)</f>
        <v>3281475</v>
      </c>
      <c r="F29" s="41">
        <f>B29/D29</f>
        <v>0.94736848520863326</v>
      </c>
      <c r="G29" s="42">
        <f>C29/D29</f>
        <v>5.2631514791366685E-2</v>
      </c>
    </row>
    <row r="32" spans="1:7" x14ac:dyDescent="0.2">
      <c r="A32" s="17"/>
    </row>
    <row r="33" spans="1:1" x14ac:dyDescent="0.2">
      <c r="A33" s="17"/>
    </row>
  </sheetData>
  <mergeCells count="3">
    <mergeCell ref="A1:G1"/>
    <mergeCell ref="A2:G2"/>
    <mergeCell ref="A3:G3"/>
  </mergeCells>
  <printOptions horizontalCentered="1"/>
  <pageMargins left="0.75" right="0.75" top="0.72" bottom="0.71" header="0.31" footer="0.5"/>
  <pageSetup orientation="landscape" r:id="rId1"/>
  <headerFooter alignWithMargins="0">
    <oddHeader>&amp;R&amp;12Contract No.  CSB20-600-002
Attachment C-1</oddHeader>
    <oddFooter>&amp;L&amp;F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92D93-B91A-40BD-953F-ADE44ADF6F33}">
  <dimension ref="A1:G33"/>
  <sheetViews>
    <sheetView workbookViewId="0">
      <selection activeCell="C4" sqref="C4"/>
    </sheetView>
  </sheetViews>
  <sheetFormatPr defaultRowHeight="12.75" x14ac:dyDescent="0.2"/>
  <cols>
    <col min="1" max="1" width="29.42578125" bestFit="1" customWidth="1"/>
    <col min="2" max="2" width="18.42578125" customWidth="1"/>
    <col min="3" max="3" width="15.140625" customWidth="1"/>
    <col min="4" max="4" width="16.28515625" customWidth="1"/>
    <col min="6" max="7" width="13.7109375" bestFit="1" customWidth="1"/>
  </cols>
  <sheetData>
    <row r="1" spans="1:7" x14ac:dyDescent="0.2">
      <c r="A1" s="70" t="s">
        <v>39</v>
      </c>
      <c r="B1" s="70"/>
      <c r="C1" s="70"/>
      <c r="D1" s="70"/>
      <c r="E1" s="70"/>
      <c r="F1" s="70"/>
      <c r="G1" s="70"/>
    </row>
    <row r="2" spans="1:7" x14ac:dyDescent="0.2">
      <c r="A2" s="70" t="s">
        <v>35</v>
      </c>
      <c r="B2" s="70"/>
      <c r="C2" s="70"/>
      <c r="D2" s="70"/>
      <c r="E2" s="70"/>
      <c r="F2" s="70"/>
      <c r="G2" s="70"/>
    </row>
    <row r="3" spans="1:7" x14ac:dyDescent="0.2">
      <c r="A3" s="70" t="s">
        <v>43</v>
      </c>
      <c r="B3" s="70"/>
      <c r="C3" s="70"/>
      <c r="D3" s="70"/>
      <c r="E3" s="70"/>
      <c r="F3" s="70"/>
      <c r="G3" s="70"/>
    </row>
    <row r="4" spans="1:7" x14ac:dyDescent="0.2">
      <c r="A4" s="1"/>
      <c r="B4" s="1"/>
      <c r="C4" s="1"/>
      <c r="D4" s="1"/>
    </row>
    <row r="5" spans="1:7" ht="13.5" thickBot="1" x14ac:dyDescent="0.25"/>
    <row r="6" spans="1:7" ht="13.5" thickTop="1" x14ac:dyDescent="0.2">
      <c r="A6" s="2" t="s">
        <v>3</v>
      </c>
      <c r="B6" s="3" t="s">
        <v>45</v>
      </c>
      <c r="C6" s="3" t="s">
        <v>45</v>
      </c>
      <c r="D6" s="4" t="s">
        <v>45</v>
      </c>
      <c r="F6" s="15" t="s">
        <v>16</v>
      </c>
      <c r="G6" s="15" t="s">
        <v>14</v>
      </c>
    </row>
    <row r="7" spans="1:7" ht="13.5" thickBot="1" x14ac:dyDescent="0.25">
      <c r="A7" s="5" t="s">
        <v>4</v>
      </c>
      <c r="B7" s="6" t="s">
        <v>0</v>
      </c>
      <c r="C7" s="6" t="s">
        <v>26</v>
      </c>
      <c r="D7" s="7" t="s">
        <v>1</v>
      </c>
      <c r="F7" s="16" t="s">
        <v>15</v>
      </c>
      <c r="G7" s="16" t="s">
        <v>26</v>
      </c>
    </row>
    <row r="8" spans="1:7" ht="14.1" customHeight="1" thickTop="1" x14ac:dyDescent="0.2">
      <c r="A8" s="23"/>
      <c r="B8" s="24"/>
      <c r="C8" s="24"/>
      <c r="D8" s="25"/>
      <c r="F8" s="33"/>
      <c r="G8" s="34"/>
    </row>
    <row r="9" spans="1:7" ht="14.1" customHeight="1" x14ac:dyDescent="0.2">
      <c r="A9" s="26" t="s">
        <v>17</v>
      </c>
      <c r="B9" s="8">
        <v>10300</v>
      </c>
      <c r="C9" s="8"/>
      <c r="D9" s="28">
        <f>SUM(B9:C9)</f>
        <v>10300</v>
      </c>
      <c r="F9" s="37">
        <f>B9/D9</f>
        <v>1</v>
      </c>
      <c r="G9" s="38">
        <f>C9/D9</f>
        <v>0</v>
      </c>
    </row>
    <row r="10" spans="1:7" ht="14.1" customHeight="1" x14ac:dyDescent="0.2">
      <c r="A10" s="26"/>
      <c r="B10" s="8"/>
      <c r="C10" s="8"/>
      <c r="D10" s="27"/>
      <c r="F10" s="35"/>
      <c r="G10" s="36"/>
    </row>
    <row r="11" spans="1:7" ht="14.1" customHeight="1" x14ac:dyDescent="0.2">
      <c r="A11" s="26" t="s">
        <v>19</v>
      </c>
      <c r="B11" s="8">
        <v>1222</v>
      </c>
      <c r="C11" s="8"/>
      <c r="D11" s="28">
        <v>2275</v>
      </c>
      <c r="F11" s="37">
        <f>B11/D11</f>
        <v>0.53714285714285714</v>
      </c>
      <c r="G11" s="38">
        <f>C11/D11</f>
        <v>0</v>
      </c>
    </row>
    <row r="12" spans="1:7" ht="14.1" customHeight="1" x14ac:dyDescent="0.2">
      <c r="A12" s="26"/>
      <c r="B12" s="8"/>
      <c r="C12" s="8"/>
      <c r="D12" s="28"/>
      <c r="F12" s="35"/>
      <c r="G12" s="36"/>
    </row>
    <row r="13" spans="1:7" ht="14.1" customHeight="1" x14ac:dyDescent="0.2">
      <c r="A13" s="26" t="s">
        <v>21</v>
      </c>
      <c r="B13" s="8">
        <v>250</v>
      </c>
      <c r="C13" s="8"/>
      <c r="D13" s="28">
        <f>SUM(B13:C13)</f>
        <v>250</v>
      </c>
      <c r="F13" s="37">
        <v>0</v>
      </c>
      <c r="G13" s="38">
        <v>0</v>
      </c>
    </row>
    <row r="14" spans="1:7" ht="14.1" customHeight="1" x14ac:dyDescent="0.2">
      <c r="A14" s="26"/>
      <c r="B14" s="8"/>
      <c r="C14" s="8"/>
      <c r="D14" s="28"/>
      <c r="F14" s="35"/>
      <c r="G14" s="36"/>
    </row>
    <row r="15" spans="1:7" ht="14.1" customHeight="1" x14ac:dyDescent="0.2">
      <c r="A15" s="26" t="s">
        <v>33</v>
      </c>
      <c r="B15" s="8">
        <v>0</v>
      </c>
      <c r="C15" s="8"/>
      <c r="D15" s="28">
        <f>SUM(B15:C15)</f>
        <v>0</v>
      </c>
      <c r="F15" s="37">
        <v>0</v>
      </c>
      <c r="G15" s="38">
        <v>0</v>
      </c>
    </row>
    <row r="16" spans="1:7" ht="14.1" customHeight="1" x14ac:dyDescent="0.2">
      <c r="A16" s="26"/>
      <c r="B16" s="8"/>
      <c r="C16" s="8"/>
      <c r="D16" s="28"/>
      <c r="F16" s="35"/>
      <c r="G16" s="36"/>
    </row>
    <row r="17" spans="1:7" ht="14.1" customHeight="1" x14ac:dyDescent="0.2">
      <c r="A17" s="26" t="s">
        <v>20</v>
      </c>
      <c r="B17" s="8">
        <v>0</v>
      </c>
      <c r="C17" s="8"/>
      <c r="D17" s="28">
        <f>SUM(B17:C17)</f>
        <v>0</v>
      </c>
      <c r="F17" s="37">
        <v>0</v>
      </c>
      <c r="G17" s="38">
        <v>0</v>
      </c>
    </row>
    <row r="18" spans="1:7" ht="14.1" customHeight="1" x14ac:dyDescent="0.2">
      <c r="A18" s="26"/>
      <c r="B18" s="14"/>
      <c r="C18" s="8"/>
      <c r="D18" s="28"/>
      <c r="F18" s="35"/>
      <c r="G18" s="36"/>
    </row>
    <row r="19" spans="1:7" ht="14.1" customHeight="1" x14ac:dyDescent="0.2">
      <c r="A19" s="26" t="s">
        <v>22</v>
      </c>
      <c r="B19" s="8">
        <v>0</v>
      </c>
      <c r="C19" s="8"/>
      <c r="D19" s="28">
        <f>SUM(B19:C19)</f>
        <v>0</v>
      </c>
      <c r="F19" s="37">
        <v>0</v>
      </c>
      <c r="G19" s="38">
        <v>0</v>
      </c>
    </row>
    <row r="20" spans="1:7" ht="14.1" customHeight="1" x14ac:dyDescent="0.2">
      <c r="A20" s="26"/>
      <c r="B20" s="8"/>
      <c r="C20" s="8"/>
      <c r="D20" s="28"/>
      <c r="F20" s="35"/>
      <c r="G20" s="36"/>
    </row>
    <row r="21" spans="1:7" ht="14.1" customHeight="1" x14ac:dyDescent="0.2">
      <c r="A21" s="26" t="s">
        <v>31</v>
      </c>
      <c r="B21" s="8">
        <v>0</v>
      </c>
      <c r="C21" s="8"/>
      <c r="D21" s="28">
        <f>SUM(B21:C21)</f>
        <v>0</v>
      </c>
      <c r="F21" s="37">
        <v>0</v>
      </c>
      <c r="G21" s="38">
        <v>0</v>
      </c>
    </row>
    <row r="22" spans="1:7" ht="14.1" customHeight="1" x14ac:dyDescent="0.2">
      <c r="A22" s="26"/>
      <c r="B22" s="8"/>
      <c r="C22" s="8"/>
      <c r="D22" s="28"/>
      <c r="F22" s="35"/>
      <c r="G22" s="36"/>
    </row>
    <row r="23" spans="1:7" ht="14.1" customHeight="1" x14ac:dyDescent="0.2">
      <c r="A23" s="26" t="s">
        <v>34</v>
      </c>
      <c r="B23" s="8">
        <v>942</v>
      </c>
      <c r="C23" s="8"/>
      <c r="D23" s="28">
        <f>SUM(B23:C23)</f>
        <v>942</v>
      </c>
      <c r="F23" s="37">
        <f>B23/D23</f>
        <v>1</v>
      </c>
      <c r="G23" s="38">
        <f>C23/D23</f>
        <v>0</v>
      </c>
    </row>
    <row r="24" spans="1:7" ht="14.1" customHeight="1" thickBot="1" x14ac:dyDescent="0.25">
      <c r="A24" s="62"/>
      <c r="B24" s="63"/>
      <c r="C24" s="63"/>
      <c r="D24" s="30"/>
      <c r="F24" s="39"/>
      <c r="G24" s="40"/>
    </row>
    <row r="25" spans="1:7" ht="14.1" customHeight="1" thickBot="1" x14ac:dyDescent="0.25">
      <c r="A25" s="68" t="s">
        <v>27</v>
      </c>
      <c r="B25" s="21">
        <f>SUM(B9:B24)</f>
        <v>12714</v>
      </c>
      <c r="C25" s="21">
        <f>SUM(C9:C24)</f>
        <v>0</v>
      </c>
      <c r="D25" s="32">
        <f>SUM(B25:C25)</f>
        <v>12714</v>
      </c>
      <c r="F25" s="41">
        <f>B25/D25</f>
        <v>1</v>
      </c>
      <c r="G25" s="42">
        <f>C25/D25</f>
        <v>0</v>
      </c>
    </row>
    <row r="26" spans="1:7" ht="14.1" customHeight="1" x14ac:dyDescent="0.2">
      <c r="A26" s="64"/>
      <c r="B26" s="65"/>
      <c r="C26" s="65"/>
      <c r="D26" s="27"/>
      <c r="F26" s="66"/>
      <c r="G26" s="67"/>
    </row>
    <row r="27" spans="1:7" ht="14.1" customHeight="1" x14ac:dyDescent="0.2">
      <c r="A27" s="26" t="s">
        <v>36</v>
      </c>
      <c r="B27" s="8"/>
      <c r="C27" s="8">
        <v>706</v>
      </c>
      <c r="D27" s="28">
        <f>SUM(B27:C27)</f>
        <v>706</v>
      </c>
      <c r="F27" s="37">
        <f>B27/D27</f>
        <v>0</v>
      </c>
      <c r="G27" s="38">
        <f>C27/D27</f>
        <v>1</v>
      </c>
    </row>
    <row r="28" spans="1:7" ht="14.1" customHeight="1" thickBot="1" x14ac:dyDescent="0.25">
      <c r="A28" s="29"/>
      <c r="B28" s="19"/>
      <c r="C28" s="19"/>
      <c r="D28" s="30"/>
      <c r="F28" s="39"/>
      <c r="G28" s="40"/>
    </row>
    <row r="29" spans="1:7" ht="14.1" customHeight="1" thickBot="1" x14ac:dyDescent="0.25">
      <c r="A29" s="31" t="s">
        <v>28</v>
      </c>
      <c r="B29" s="21">
        <f>SUM(B25:B28)</f>
        <v>12714</v>
      </c>
      <c r="C29" s="21">
        <f>SUM(C25:C28)</f>
        <v>706</v>
      </c>
      <c r="D29" s="32">
        <f>SUM(B29:C29)</f>
        <v>13420</v>
      </c>
      <c r="F29" s="41">
        <f>B29/D29</f>
        <v>0.94739195230998507</v>
      </c>
      <c r="G29" s="42">
        <f>C29/D29</f>
        <v>5.2608047690014904E-2</v>
      </c>
    </row>
    <row r="32" spans="1:7" x14ac:dyDescent="0.2">
      <c r="A32" s="17"/>
    </row>
    <row r="33" spans="1:1" x14ac:dyDescent="0.2">
      <c r="A33" s="17"/>
    </row>
  </sheetData>
  <mergeCells count="3">
    <mergeCell ref="A1:G1"/>
    <mergeCell ref="A2:G2"/>
    <mergeCell ref="A3:G3"/>
  </mergeCells>
  <pageMargins left="0.75" right="0.75" top="0.72" bottom="0.05" header="0.3" footer="0.3"/>
  <pageSetup orientation="landscape" r:id="rId1"/>
  <headerFooter>
    <oddHeader>&amp;RContract No. CSB20-600-002
Attachment C-2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4FE64-370F-474B-8A63-00085487DC17}">
  <dimension ref="A1:G33"/>
  <sheetViews>
    <sheetView workbookViewId="0">
      <selection activeCell="C4" sqref="C4"/>
    </sheetView>
  </sheetViews>
  <sheetFormatPr defaultRowHeight="12.75" x14ac:dyDescent="0.2"/>
  <cols>
    <col min="1" max="1" width="29.42578125" bestFit="1" customWidth="1"/>
    <col min="2" max="2" width="18.42578125" customWidth="1"/>
    <col min="3" max="3" width="15.140625" customWidth="1"/>
    <col min="4" max="4" width="16.28515625" customWidth="1"/>
    <col min="6" max="7" width="13.7109375" bestFit="1" customWidth="1"/>
  </cols>
  <sheetData>
    <row r="1" spans="1:7" x14ac:dyDescent="0.2">
      <c r="A1" s="70" t="s">
        <v>40</v>
      </c>
      <c r="B1" s="70"/>
      <c r="C1" s="70"/>
      <c r="D1" s="70"/>
      <c r="E1" s="70"/>
      <c r="F1" s="70"/>
      <c r="G1" s="70"/>
    </row>
    <row r="2" spans="1:7" x14ac:dyDescent="0.2">
      <c r="A2" s="70" t="s">
        <v>35</v>
      </c>
      <c r="B2" s="70"/>
      <c r="C2" s="70"/>
      <c r="D2" s="70"/>
      <c r="E2" s="70"/>
      <c r="F2" s="70"/>
      <c r="G2" s="70"/>
    </row>
    <row r="3" spans="1:7" x14ac:dyDescent="0.2">
      <c r="A3" s="70" t="s">
        <v>43</v>
      </c>
      <c r="B3" s="70"/>
      <c r="C3" s="70"/>
      <c r="D3" s="70"/>
      <c r="E3" s="70"/>
      <c r="F3" s="70"/>
      <c r="G3" s="70"/>
    </row>
    <row r="4" spans="1:7" x14ac:dyDescent="0.2">
      <c r="A4" s="1"/>
      <c r="B4" s="1"/>
      <c r="C4" s="1"/>
      <c r="D4" s="1"/>
    </row>
    <row r="5" spans="1:7" ht="13.5" thickBot="1" x14ac:dyDescent="0.25"/>
    <row r="6" spans="1:7" ht="13.5" thickTop="1" x14ac:dyDescent="0.2">
      <c r="A6" s="2" t="s">
        <v>3</v>
      </c>
      <c r="B6" s="3" t="s">
        <v>45</v>
      </c>
      <c r="C6" s="3" t="s">
        <v>45</v>
      </c>
      <c r="D6" s="4" t="s">
        <v>45</v>
      </c>
      <c r="F6" s="15" t="s">
        <v>16</v>
      </c>
      <c r="G6" s="15" t="s">
        <v>14</v>
      </c>
    </row>
    <row r="7" spans="1:7" ht="13.5" thickBot="1" x14ac:dyDescent="0.25">
      <c r="A7" s="5" t="s">
        <v>4</v>
      </c>
      <c r="B7" s="6" t="s">
        <v>0</v>
      </c>
      <c r="C7" s="6" t="s">
        <v>26</v>
      </c>
      <c r="D7" s="7" t="s">
        <v>1</v>
      </c>
      <c r="F7" s="16" t="s">
        <v>15</v>
      </c>
      <c r="G7" s="16" t="s">
        <v>26</v>
      </c>
    </row>
    <row r="8" spans="1:7" ht="14.1" customHeight="1" thickTop="1" x14ac:dyDescent="0.2">
      <c r="A8" s="23"/>
      <c r="B8" s="24"/>
      <c r="C8" s="24"/>
      <c r="D8" s="25"/>
      <c r="F8" s="33"/>
      <c r="G8" s="34"/>
    </row>
    <row r="9" spans="1:7" ht="14.1" customHeight="1" x14ac:dyDescent="0.2">
      <c r="A9" s="26" t="s">
        <v>17</v>
      </c>
      <c r="B9" s="8">
        <v>47045</v>
      </c>
      <c r="C9" s="8"/>
      <c r="D9" s="28">
        <f>SUM(B9:C9)</f>
        <v>47045</v>
      </c>
      <c r="F9" s="37">
        <f>B9/D9</f>
        <v>1</v>
      </c>
      <c r="G9" s="38">
        <f>C9/D9</f>
        <v>0</v>
      </c>
    </row>
    <row r="10" spans="1:7" ht="14.1" customHeight="1" x14ac:dyDescent="0.2">
      <c r="A10" s="26"/>
      <c r="B10" s="8"/>
      <c r="C10" s="8"/>
      <c r="D10" s="27"/>
      <c r="F10" s="35"/>
      <c r="G10" s="36"/>
    </row>
    <row r="11" spans="1:7" ht="14.1" customHeight="1" x14ac:dyDescent="0.2">
      <c r="A11" s="26" t="s">
        <v>19</v>
      </c>
      <c r="B11" s="8">
        <v>17275</v>
      </c>
      <c r="C11" s="8"/>
      <c r="D11" s="8">
        <v>5404</v>
      </c>
      <c r="F11" s="37">
        <f>B11/D11</f>
        <v>3.1967061435973352</v>
      </c>
      <c r="G11" s="38">
        <f>C11/D11</f>
        <v>0</v>
      </c>
    </row>
    <row r="12" spans="1:7" ht="14.1" customHeight="1" x14ac:dyDescent="0.2">
      <c r="A12" s="26"/>
      <c r="B12" s="8"/>
      <c r="C12" s="8"/>
      <c r="D12" s="28"/>
      <c r="F12" s="35"/>
      <c r="G12" s="36"/>
    </row>
    <row r="13" spans="1:7" ht="14.1" customHeight="1" x14ac:dyDescent="0.2">
      <c r="A13" s="26" t="s">
        <v>21</v>
      </c>
      <c r="B13" s="8"/>
      <c r="C13" s="8"/>
      <c r="D13" s="28">
        <f>SUM(B13:C13)</f>
        <v>0</v>
      </c>
      <c r="F13" s="37">
        <v>0</v>
      </c>
      <c r="G13" s="38">
        <v>0</v>
      </c>
    </row>
    <row r="14" spans="1:7" ht="14.1" customHeight="1" x14ac:dyDescent="0.2">
      <c r="A14" s="26"/>
      <c r="B14" s="8"/>
      <c r="C14" s="8"/>
      <c r="D14" s="28"/>
      <c r="F14" s="35"/>
      <c r="G14" s="36"/>
    </row>
    <row r="15" spans="1:7" ht="14.1" customHeight="1" x14ac:dyDescent="0.2">
      <c r="A15" s="26" t="s">
        <v>33</v>
      </c>
      <c r="B15" s="8">
        <v>0</v>
      </c>
      <c r="C15" s="8"/>
      <c r="D15" s="28">
        <f>SUM(B15:C15)</f>
        <v>0</v>
      </c>
      <c r="F15" s="37">
        <v>0</v>
      </c>
      <c r="G15" s="38">
        <v>0</v>
      </c>
    </row>
    <row r="16" spans="1:7" ht="14.1" customHeight="1" x14ac:dyDescent="0.2">
      <c r="A16" s="26"/>
      <c r="B16" s="8"/>
      <c r="C16" s="8"/>
      <c r="D16" s="28"/>
      <c r="F16" s="35"/>
      <c r="G16" s="36"/>
    </row>
    <row r="17" spans="1:7" ht="14.1" customHeight="1" x14ac:dyDescent="0.2">
      <c r="A17" s="26" t="s">
        <v>20</v>
      </c>
      <c r="B17" s="8">
        <v>0</v>
      </c>
      <c r="C17" s="8"/>
      <c r="D17" s="28">
        <f>SUM(B17:C17)</f>
        <v>0</v>
      </c>
      <c r="F17" s="37">
        <v>0</v>
      </c>
      <c r="G17" s="38">
        <v>0</v>
      </c>
    </row>
    <row r="18" spans="1:7" ht="14.1" customHeight="1" x14ac:dyDescent="0.2">
      <c r="A18" s="26"/>
      <c r="B18" s="14"/>
      <c r="C18" s="8"/>
      <c r="D18" s="28"/>
      <c r="F18" s="35"/>
      <c r="G18" s="36"/>
    </row>
    <row r="19" spans="1:7" ht="14.1" customHeight="1" x14ac:dyDescent="0.2">
      <c r="A19" s="26" t="s">
        <v>22</v>
      </c>
      <c r="B19" s="8">
        <v>0</v>
      </c>
      <c r="C19" s="8"/>
      <c r="D19" s="28">
        <f>SUM(B19:C19)</f>
        <v>0</v>
      </c>
      <c r="F19" s="37">
        <v>0</v>
      </c>
      <c r="G19" s="38">
        <v>0</v>
      </c>
    </row>
    <row r="20" spans="1:7" ht="14.1" customHeight="1" x14ac:dyDescent="0.2">
      <c r="A20" s="26"/>
      <c r="B20" s="8"/>
      <c r="C20" s="8"/>
      <c r="D20" s="28"/>
      <c r="F20" s="35"/>
      <c r="G20" s="36"/>
    </row>
    <row r="21" spans="1:7" ht="14.1" customHeight="1" x14ac:dyDescent="0.2">
      <c r="A21" s="26" t="s">
        <v>31</v>
      </c>
      <c r="B21" s="8">
        <v>0</v>
      </c>
      <c r="C21" s="8"/>
      <c r="D21" s="28">
        <f>SUM(B21:C21)</f>
        <v>0</v>
      </c>
      <c r="F21" s="37">
        <v>0</v>
      </c>
      <c r="G21" s="38">
        <v>0</v>
      </c>
    </row>
    <row r="22" spans="1:7" ht="14.1" customHeight="1" x14ac:dyDescent="0.2">
      <c r="A22" s="26"/>
      <c r="B22" s="8"/>
      <c r="C22" s="8"/>
      <c r="D22" s="28"/>
      <c r="F22" s="35"/>
      <c r="G22" s="36"/>
    </row>
    <row r="23" spans="1:7" ht="14.1" customHeight="1" x14ac:dyDescent="0.2">
      <c r="A23" s="26" t="s">
        <v>34</v>
      </c>
      <c r="B23" s="8">
        <v>5146</v>
      </c>
      <c r="C23" s="8"/>
      <c r="D23" s="28">
        <f>SUM(B23:C23)</f>
        <v>5146</v>
      </c>
      <c r="F23" s="37">
        <f>B23/D23</f>
        <v>1</v>
      </c>
      <c r="G23" s="38">
        <f>C23/D23</f>
        <v>0</v>
      </c>
    </row>
    <row r="24" spans="1:7" ht="14.1" customHeight="1" thickBot="1" x14ac:dyDescent="0.25">
      <c r="A24" s="62"/>
      <c r="B24" s="63"/>
      <c r="C24" s="63"/>
      <c r="D24" s="30"/>
      <c r="F24" s="39"/>
      <c r="G24" s="40"/>
    </row>
    <row r="25" spans="1:7" ht="14.1" customHeight="1" thickBot="1" x14ac:dyDescent="0.25">
      <c r="A25" s="68" t="s">
        <v>27</v>
      </c>
      <c r="B25" s="21">
        <f>SUM(B9:B24)</f>
        <v>69466</v>
      </c>
      <c r="C25" s="21">
        <f>SUM(C9:C24)</f>
        <v>0</v>
      </c>
      <c r="D25" s="32">
        <f>SUM(B25:C25)</f>
        <v>69466</v>
      </c>
      <c r="F25" s="41">
        <f>B25/D25</f>
        <v>1</v>
      </c>
      <c r="G25" s="42">
        <f>C25/D25</f>
        <v>0</v>
      </c>
    </row>
    <row r="26" spans="1:7" ht="14.1" customHeight="1" x14ac:dyDescent="0.2">
      <c r="A26" s="64"/>
      <c r="B26" s="65"/>
      <c r="C26" s="65"/>
      <c r="D26" s="27"/>
      <c r="F26" s="66"/>
      <c r="G26" s="67"/>
    </row>
    <row r="27" spans="1:7" ht="14.1" customHeight="1" x14ac:dyDescent="0.2">
      <c r="A27" s="26" t="s">
        <v>36</v>
      </c>
      <c r="B27" s="8"/>
      <c r="C27" s="8">
        <v>3859</v>
      </c>
      <c r="D27" s="28">
        <f>SUM(B27:C27)</f>
        <v>3859</v>
      </c>
      <c r="F27" s="37">
        <f>B27/D27</f>
        <v>0</v>
      </c>
      <c r="G27" s="38">
        <f>C27/D27</f>
        <v>1</v>
      </c>
    </row>
    <row r="28" spans="1:7" ht="14.1" customHeight="1" thickBot="1" x14ac:dyDescent="0.25">
      <c r="A28" s="29"/>
      <c r="B28" s="19"/>
      <c r="C28" s="19"/>
      <c r="D28" s="30"/>
      <c r="F28" s="39"/>
      <c r="G28" s="40"/>
    </row>
    <row r="29" spans="1:7" ht="14.1" customHeight="1" thickBot="1" x14ac:dyDescent="0.25">
      <c r="A29" s="31" t="s">
        <v>28</v>
      </c>
      <c r="B29" s="21">
        <f>SUM(B25:B28)</f>
        <v>69466</v>
      </c>
      <c r="C29" s="21">
        <f>SUM(C25:C28)</f>
        <v>3859</v>
      </c>
      <c r="D29" s="32">
        <f>SUM(B29:C29)</f>
        <v>73325</v>
      </c>
      <c r="F29" s="41">
        <f>B29/D29</f>
        <v>0.94737129219229455</v>
      </c>
      <c r="G29" s="42">
        <f>C29/D29</f>
        <v>5.262870780770542E-2</v>
      </c>
    </row>
    <row r="32" spans="1:7" x14ac:dyDescent="0.2">
      <c r="A32" s="17"/>
    </row>
    <row r="33" spans="1:1" x14ac:dyDescent="0.2">
      <c r="A33" s="17"/>
    </row>
  </sheetData>
  <mergeCells count="3">
    <mergeCell ref="A1:G1"/>
    <mergeCell ref="A2:G2"/>
    <mergeCell ref="A3:G3"/>
  </mergeCells>
  <pageMargins left="0.75" right="0.75" top="0.75" bottom="0.75" header="0.3" footer="0.3"/>
  <pageSetup orientation="landscape" r:id="rId1"/>
  <headerFooter>
    <oddHeader>&amp;RContract No. CSB20-600-002
Attachment C-3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92CA8-F6A9-4A3D-B7E3-77A0827E4170}">
  <dimension ref="A1:G33"/>
  <sheetViews>
    <sheetView workbookViewId="0">
      <selection activeCell="C4" sqref="C4"/>
    </sheetView>
  </sheetViews>
  <sheetFormatPr defaultRowHeight="12.75" x14ac:dyDescent="0.2"/>
  <cols>
    <col min="1" max="1" width="29.42578125" bestFit="1" customWidth="1"/>
    <col min="2" max="2" width="18.42578125" customWidth="1"/>
    <col min="3" max="3" width="15.140625" customWidth="1"/>
    <col min="4" max="4" width="16.28515625" customWidth="1"/>
    <col min="6" max="7" width="13.7109375" bestFit="1" customWidth="1"/>
  </cols>
  <sheetData>
    <row r="1" spans="1:7" x14ac:dyDescent="0.2">
      <c r="A1" s="70" t="s">
        <v>38</v>
      </c>
      <c r="B1" s="70"/>
      <c r="C1" s="70"/>
      <c r="D1" s="70"/>
      <c r="E1" s="70"/>
      <c r="F1" s="70"/>
      <c r="G1" s="70"/>
    </row>
    <row r="2" spans="1:7" x14ac:dyDescent="0.2">
      <c r="A2" s="70" t="s">
        <v>35</v>
      </c>
      <c r="B2" s="70"/>
      <c r="C2" s="70"/>
      <c r="D2" s="70"/>
      <c r="E2" s="70"/>
      <c r="F2" s="70"/>
      <c r="G2" s="70"/>
    </row>
    <row r="3" spans="1:7" x14ac:dyDescent="0.2">
      <c r="A3" s="70" t="s">
        <v>43</v>
      </c>
      <c r="B3" s="70"/>
      <c r="C3" s="70"/>
      <c r="D3" s="70"/>
      <c r="E3" s="70"/>
      <c r="F3" s="70"/>
      <c r="G3" s="70"/>
    </row>
    <row r="4" spans="1:7" x14ac:dyDescent="0.2">
      <c r="A4" s="1"/>
      <c r="B4" s="1"/>
      <c r="C4" s="1"/>
      <c r="D4" s="1"/>
    </row>
    <row r="5" spans="1:7" ht="13.5" thickBot="1" x14ac:dyDescent="0.25"/>
    <row r="6" spans="1:7" ht="13.5" thickTop="1" x14ac:dyDescent="0.2">
      <c r="A6" s="2" t="s">
        <v>3</v>
      </c>
      <c r="B6" s="3" t="s">
        <v>45</v>
      </c>
      <c r="C6" s="3" t="s">
        <v>45</v>
      </c>
      <c r="D6" s="4" t="s">
        <v>45</v>
      </c>
      <c r="F6" s="15" t="s">
        <v>16</v>
      </c>
      <c r="G6" s="15" t="s">
        <v>14</v>
      </c>
    </row>
    <row r="7" spans="1:7" ht="13.5" thickBot="1" x14ac:dyDescent="0.25">
      <c r="A7" s="5" t="s">
        <v>4</v>
      </c>
      <c r="B7" s="6" t="s">
        <v>0</v>
      </c>
      <c r="C7" s="6" t="s">
        <v>26</v>
      </c>
      <c r="D7" s="7" t="s">
        <v>1</v>
      </c>
      <c r="F7" s="16" t="s">
        <v>15</v>
      </c>
      <c r="G7" s="16" t="s">
        <v>26</v>
      </c>
    </row>
    <row r="8" spans="1:7" ht="14.1" customHeight="1" thickTop="1" x14ac:dyDescent="0.2">
      <c r="A8" s="23"/>
      <c r="B8" s="24"/>
      <c r="C8" s="24"/>
      <c r="D8" s="25"/>
      <c r="F8" s="33"/>
      <c r="G8" s="34"/>
    </row>
    <row r="9" spans="1:7" ht="14.1" customHeight="1" x14ac:dyDescent="0.2">
      <c r="A9" s="26" t="s">
        <v>17</v>
      </c>
      <c r="B9" s="8">
        <v>31930</v>
      </c>
      <c r="C9" s="8"/>
      <c r="D9" s="28">
        <f>SUM(B9:C9)</f>
        <v>31930</v>
      </c>
      <c r="F9" s="37">
        <f>B9/D9</f>
        <v>1</v>
      </c>
      <c r="G9" s="38">
        <f>C9/D9</f>
        <v>0</v>
      </c>
    </row>
    <row r="10" spans="1:7" ht="14.1" customHeight="1" x14ac:dyDescent="0.2">
      <c r="A10" s="26"/>
      <c r="B10" s="8"/>
      <c r="C10" s="8"/>
      <c r="D10" s="27"/>
      <c r="F10" s="35"/>
      <c r="G10" s="36"/>
    </row>
    <row r="11" spans="1:7" ht="14.1" customHeight="1" x14ac:dyDescent="0.2">
      <c r="A11" s="26" t="s">
        <v>19</v>
      </c>
      <c r="B11" s="8">
        <v>6107</v>
      </c>
      <c r="C11" s="8"/>
      <c r="D11" s="28">
        <f>SUM(B11:C11)</f>
        <v>6107</v>
      </c>
      <c r="F11" s="37">
        <f>B11/D11</f>
        <v>1</v>
      </c>
      <c r="G11" s="38">
        <f>C11/D11</f>
        <v>0</v>
      </c>
    </row>
    <row r="12" spans="1:7" ht="14.1" customHeight="1" x14ac:dyDescent="0.2">
      <c r="A12" s="26"/>
      <c r="B12" s="8"/>
      <c r="C12" s="8"/>
      <c r="D12" s="28"/>
      <c r="F12" s="35"/>
      <c r="G12" s="36"/>
    </row>
    <row r="13" spans="1:7" ht="14.1" customHeight="1" x14ac:dyDescent="0.2">
      <c r="A13" s="26" t="s">
        <v>21</v>
      </c>
      <c r="B13" s="8">
        <v>300</v>
      </c>
      <c r="C13" s="8"/>
      <c r="D13" s="28">
        <f>SUM(B13:C13)</f>
        <v>300</v>
      </c>
      <c r="F13" s="37">
        <v>0</v>
      </c>
      <c r="G13" s="38">
        <v>0</v>
      </c>
    </row>
    <row r="14" spans="1:7" ht="14.1" customHeight="1" x14ac:dyDescent="0.2">
      <c r="A14" s="26"/>
      <c r="B14" s="8"/>
      <c r="C14" s="8"/>
      <c r="D14" s="28"/>
      <c r="F14" s="35"/>
      <c r="G14" s="36"/>
    </row>
    <row r="15" spans="1:7" ht="14.1" customHeight="1" x14ac:dyDescent="0.2">
      <c r="A15" s="26" t="s">
        <v>33</v>
      </c>
      <c r="B15" s="8">
        <v>0</v>
      </c>
      <c r="C15" s="8"/>
      <c r="D15" s="28">
        <f>SUM(B15:C15)</f>
        <v>0</v>
      </c>
      <c r="F15" s="37">
        <v>0</v>
      </c>
      <c r="G15" s="38">
        <v>0</v>
      </c>
    </row>
    <row r="16" spans="1:7" ht="14.1" customHeight="1" x14ac:dyDescent="0.2">
      <c r="A16" s="26"/>
      <c r="B16" s="8"/>
      <c r="C16" s="8"/>
      <c r="D16" s="28"/>
      <c r="F16" s="35"/>
      <c r="G16" s="36"/>
    </row>
    <row r="17" spans="1:7" ht="14.1" customHeight="1" x14ac:dyDescent="0.2">
      <c r="A17" s="26" t="s">
        <v>20</v>
      </c>
      <c r="B17" s="8">
        <v>0</v>
      </c>
      <c r="C17" s="8"/>
      <c r="D17" s="28">
        <f>SUM(B17:C17)</f>
        <v>0</v>
      </c>
      <c r="F17" s="37">
        <v>0</v>
      </c>
      <c r="G17" s="38">
        <v>0</v>
      </c>
    </row>
    <row r="18" spans="1:7" ht="14.1" customHeight="1" x14ac:dyDescent="0.2">
      <c r="A18" s="26"/>
      <c r="B18" s="14"/>
      <c r="C18" s="8"/>
      <c r="D18" s="28"/>
      <c r="F18" s="35"/>
      <c r="G18" s="36"/>
    </row>
    <row r="19" spans="1:7" ht="14.1" customHeight="1" x14ac:dyDescent="0.2">
      <c r="A19" s="26" t="s">
        <v>22</v>
      </c>
      <c r="B19" s="8">
        <v>0</v>
      </c>
      <c r="C19" s="8"/>
      <c r="D19" s="28">
        <f>SUM(B19:C19)</f>
        <v>0</v>
      </c>
      <c r="F19" s="37">
        <v>0</v>
      </c>
      <c r="G19" s="38">
        <v>0</v>
      </c>
    </row>
    <row r="20" spans="1:7" ht="14.1" customHeight="1" x14ac:dyDescent="0.2">
      <c r="A20" s="26"/>
      <c r="B20" s="8"/>
      <c r="C20" s="8"/>
      <c r="D20" s="28"/>
      <c r="F20" s="35"/>
      <c r="G20" s="36"/>
    </row>
    <row r="21" spans="1:7" ht="14.1" customHeight="1" x14ac:dyDescent="0.2">
      <c r="A21" s="26" t="s">
        <v>31</v>
      </c>
      <c r="B21" s="8">
        <v>0</v>
      </c>
      <c r="C21" s="8"/>
      <c r="D21" s="28">
        <f>SUM(B21:C21)</f>
        <v>0</v>
      </c>
      <c r="F21" s="37">
        <v>0</v>
      </c>
      <c r="G21" s="38">
        <v>0</v>
      </c>
    </row>
    <row r="22" spans="1:7" ht="14.1" customHeight="1" x14ac:dyDescent="0.2">
      <c r="A22" s="26"/>
      <c r="B22" s="8"/>
      <c r="C22" s="8"/>
      <c r="D22" s="28"/>
      <c r="F22" s="35"/>
      <c r="G22" s="36"/>
    </row>
    <row r="23" spans="1:7" ht="14.1" customHeight="1" x14ac:dyDescent="0.2">
      <c r="A23" s="26" t="s">
        <v>34</v>
      </c>
      <c r="B23" s="8">
        <v>3067</v>
      </c>
      <c r="C23" s="8"/>
      <c r="D23" s="28">
        <f>SUM(B23:C23)</f>
        <v>3067</v>
      </c>
      <c r="F23" s="37">
        <f>B23/D23</f>
        <v>1</v>
      </c>
      <c r="G23" s="38">
        <f>C23/D23</f>
        <v>0</v>
      </c>
    </row>
    <row r="24" spans="1:7" ht="14.1" customHeight="1" thickBot="1" x14ac:dyDescent="0.25">
      <c r="A24" s="62"/>
      <c r="B24" s="63"/>
      <c r="C24" s="63"/>
      <c r="D24" s="30"/>
      <c r="F24" s="39"/>
      <c r="G24" s="40"/>
    </row>
    <row r="25" spans="1:7" ht="14.1" customHeight="1" thickBot="1" x14ac:dyDescent="0.25">
      <c r="A25" s="68" t="s">
        <v>27</v>
      </c>
      <c r="B25" s="21">
        <f>SUM(B9:B24)</f>
        <v>41404</v>
      </c>
      <c r="C25" s="21">
        <f>SUM(C9:C24)</f>
        <v>0</v>
      </c>
      <c r="D25" s="32">
        <f>SUM(B25:C25)</f>
        <v>41404</v>
      </c>
      <c r="F25" s="41">
        <f>B25/D25</f>
        <v>1</v>
      </c>
      <c r="G25" s="42">
        <f>C25/D25</f>
        <v>0</v>
      </c>
    </row>
    <row r="26" spans="1:7" ht="14.1" customHeight="1" x14ac:dyDescent="0.2">
      <c r="A26" s="64"/>
      <c r="B26" s="65"/>
      <c r="C26" s="65"/>
      <c r="D26" s="27"/>
      <c r="F26" s="66"/>
      <c r="G26" s="67"/>
    </row>
    <row r="27" spans="1:7" ht="14.1" customHeight="1" x14ac:dyDescent="0.2">
      <c r="A27" s="26" t="s">
        <v>36</v>
      </c>
      <c r="B27" s="8"/>
      <c r="C27" s="8">
        <v>2300</v>
      </c>
      <c r="D27" s="28">
        <f>SUM(B27:C27)</f>
        <v>2300</v>
      </c>
      <c r="F27" s="37">
        <f>B27/D27</f>
        <v>0</v>
      </c>
      <c r="G27" s="38">
        <f>C27/D27</f>
        <v>1</v>
      </c>
    </row>
    <row r="28" spans="1:7" ht="14.1" customHeight="1" thickBot="1" x14ac:dyDescent="0.25">
      <c r="A28" s="29"/>
      <c r="B28" s="19"/>
      <c r="C28" s="19"/>
      <c r="D28" s="30"/>
      <c r="F28" s="39"/>
      <c r="G28" s="40"/>
    </row>
    <row r="29" spans="1:7" ht="14.1" customHeight="1" thickBot="1" x14ac:dyDescent="0.25">
      <c r="A29" s="31" t="s">
        <v>28</v>
      </c>
      <c r="B29" s="21">
        <f>SUM(B25:B28)</f>
        <v>41404</v>
      </c>
      <c r="C29" s="21">
        <f>SUM(C25:C28)</f>
        <v>2300</v>
      </c>
      <c r="D29" s="32">
        <f>SUM(B29:C29)</f>
        <v>43704</v>
      </c>
      <c r="F29" s="41">
        <f>B29/D29</f>
        <v>0.94737323814753793</v>
      </c>
      <c r="G29" s="42">
        <f>C29/D29</f>
        <v>5.2626761852462019E-2</v>
      </c>
    </row>
    <row r="32" spans="1:7" x14ac:dyDescent="0.2">
      <c r="A32" s="17"/>
    </row>
    <row r="33" spans="1:1" x14ac:dyDescent="0.2">
      <c r="A33" s="17"/>
    </row>
  </sheetData>
  <mergeCells count="3">
    <mergeCell ref="A1:G1"/>
    <mergeCell ref="A2:G2"/>
    <mergeCell ref="A3:G3"/>
  </mergeCells>
  <printOptions horizontalCentered="1"/>
  <pageMargins left="0.75" right="0.75" top="0.72" bottom="0.71" header="0.31" footer="0.5"/>
  <pageSetup orientation="landscape" r:id="rId1"/>
  <headerFooter alignWithMargins="0">
    <oddHeader>&amp;R&amp;12Contract No.  CSB20-600-002
Attachment C-4</oddHeader>
    <oddFooter>&amp;L&amp;F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D65B1-DD08-48AA-8C6C-661FC0C31A18}">
  <dimension ref="A1:G33"/>
  <sheetViews>
    <sheetView workbookViewId="0">
      <selection activeCell="C4" sqref="C4"/>
    </sheetView>
  </sheetViews>
  <sheetFormatPr defaultRowHeight="12.75" x14ac:dyDescent="0.2"/>
  <cols>
    <col min="1" max="1" width="29.42578125" bestFit="1" customWidth="1"/>
    <col min="2" max="2" width="18.42578125" customWidth="1"/>
    <col min="3" max="3" width="15.140625" customWidth="1"/>
    <col min="4" max="4" width="16.28515625" customWidth="1"/>
    <col min="6" max="7" width="13.7109375" bestFit="1" customWidth="1"/>
  </cols>
  <sheetData>
    <row r="1" spans="1:7" x14ac:dyDescent="0.2">
      <c r="A1" s="70" t="s">
        <v>42</v>
      </c>
      <c r="B1" s="70"/>
      <c r="C1" s="70"/>
      <c r="D1" s="70"/>
      <c r="E1" s="70"/>
      <c r="F1" s="70"/>
      <c r="G1" s="70"/>
    </row>
    <row r="2" spans="1:7" x14ac:dyDescent="0.2">
      <c r="A2" s="70" t="s">
        <v>35</v>
      </c>
      <c r="B2" s="70"/>
      <c r="C2" s="70"/>
      <c r="D2" s="70"/>
      <c r="E2" s="70"/>
      <c r="F2" s="70"/>
      <c r="G2" s="70"/>
    </row>
    <row r="3" spans="1:7" x14ac:dyDescent="0.2">
      <c r="A3" s="70" t="s">
        <v>43</v>
      </c>
      <c r="B3" s="70"/>
      <c r="C3" s="70"/>
      <c r="D3" s="70"/>
      <c r="E3" s="70"/>
      <c r="F3" s="70"/>
      <c r="G3" s="70"/>
    </row>
    <row r="4" spans="1:7" x14ac:dyDescent="0.2">
      <c r="A4" s="1"/>
      <c r="B4" s="1"/>
      <c r="C4" s="1"/>
      <c r="D4" s="1"/>
    </row>
    <row r="5" spans="1:7" ht="13.5" thickBot="1" x14ac:dyDescent="0.25"/>
    <row r="6" spans="1:7" ht="13.5" thickTop="1" x14ac:dyDescent="0.2">
      <c r="A6" s="2" t="s">
        <v>3</v>
      </c>
      <c r="B6" s="3" t="s">
        <v>45</v>
      </c>
      <c r="C6" s="3" t="s">
        <v>45</v>
      </c>
      <c r="D6" s="4" t="s">
        <v>45</v>
      </c>
      <c r="F6" s="15" t="s">
        <v>16</v>
      </c>
      <c r="G6" s="15" t="s">
        <v>14</v>
      </c>
    </row>
    <row r="7" spans="1:7" ht="13.5" thickBot="1" x14ac:dyDescent="0.25">
      <c r="A7" s="5" t="s">
        <v>4</v>
      </c>
      <c r="B7" s="6" t="s">
        <v>0</v>
      </c>
      <c r="C7" s="6" t="s">
        <v>26</v>
      </c>
      <c r="D7" s="7" t="s">
        <v>1</v>
      </c>
      <c r="F7" s="16" t="s">
        <v>15</v>
      </c>
      <c r="G7" s="16" t="s">
        <v>26</v>
      </c>
    </row>
    <row r="8" spans="1:7" ht="14.1" customHeight="1" thickTop="1" x14ac:dyDescent="0.2">
      <c r="A8" s="23"/>
      <c r="B8" s="24"/>
      <c r="C8" s="24"/>
      <c r="D8" s="25"/>
      <c r="F8" s="33"/>
      <c r="G8" s="34"/>
    </row>
    <row r="9" spans="1:7" ht="14.1" customHeight="1" x14ac:dyDescent="0.2">
      <c r="A9" s="26" t="s">
        <v>17</v>
      </c>
      <c r="B9" s="8">
        <v>123729</v>
      </c>
      <c r="C9" s="8"/>
      <c r="D9" s="28">
        <f>SUM(B9:C9)</f>
        <v>123729</v>
      </c>
      <c r="F9" s="37">
        <f>B9/D9</f>
        <v>1</v>
      </c>
      <c r="G9" s="38">
        <f>C9/D9</f>
        <v>0</v>
      </c>
    </row>
    <row r="10" spans="1:7" ht="14.1" customHeight="1" x14ac:dyDescent="0.2">
      <c r="A10" s="26"/>
      <c r="B10" s="8"/>
      <c r="C10" s="8"/>
      <c r="D10" s="27"/>
      <c r="F10" s="35"/>
      <c r="G10" s="36"/>
    </row>
    <row r="11" spans="1:7" ht="14.1" customHeight="1" x14ac:dyDescent="0.2">
      <c r="A11" s="26" t="s">
        <v>19</v>
      </c>
      <c r="B11" s="8">
        <v>36052</v>
      </c>
      <c r="C11" s="8"/>
      <c r="D11" s="28">
        <f>SUM(B11:C11)</f>
        <v>36052</v>
      </c>
      <c r="F11" s="37">
        <f>B11/D11</f>
        <v>1</v>
      </c>
      <c r="G11" s="38">
        <f>C11/D11</f>
        <v>0</v>
      </c>
    </row>
    <row r="12" spans="1:7" ht="14.1" customHeight="1" x14ac:dyDescent="0.2">
      <c r="A12" s="26"/>
      <c r="B12" s="8"/>
      <c r="C12" s="8"/>
      <c r="D12" s="28"/>
      <c r="F12" s="35"/>
      <c r="G12" s="36"/>
    </row>
    <row r="13" spans="1:7" ht="14.1" customHeight="1" x14ac:dyDescent="0.2">
      <c r="A13" s="26" t="s">
        <v>21</v>
      </c>
      <c r="B13" s="8">
        <v>500</v>
      </c>
      <c r="C13" s="8"/>
      <c r="D13" s="28">
        <f>SUM(B13:C13)</f>
        <v>500</v>
      </c>
      <c r="F13" s="37">
        <v>0</v>
      </c>
      <c r="G13" s="38">
        <v>0</v>
      </c>
    </row>
    <row r="14" spans="1:7" ht="14.1" customHeight="1" x14ac:dyDescent="0.2">
      <c r="A14" s="26"/>
      <c r="B14" s="8"/>
      <c r="C14" s="8"/>
      <c r="D14" s="28"/>
      <c r="F14" s="35"/>
      <c r="G14" s="36"/>
    </row>
    <row r="15" spans="1:7" ht="14.1" customHeight="1" x14ac:dyDescent="0.2">
      <c r="A15" s="26" t="s">
        <v>33</v>
      </c>
      <c r="B15" s="8">
        <v>0</v>
      </c>
      <c r="C15" s="8"/>
      <c r="D15" s="28">
        <f>SUM(B15:C15)</f>
        <v>0</v>
      </c>
      <c r="F15" s="37">
        <v>0</v>
      </c>
      <c r="G15" s="38">
        <v>0</v>
      </c>
    </row>
    <row r="16" spans="1:7" ht="14.1" customHeight="1" x14ac:dyDescent="0.2">
      <c r="A16" s="26"/>
      <c r="B16" s="8"/>
      <c r="C16" s="8"/>
      <c r="D16" s="28"/>
      <c r="F16" s="35"/>
      <c r="G16" s="36"/>
    </row>
    <row r="17" spans="1:7" ht="14.1" customHeight="1" x14ac:dyDescent="0.2">
      <c r="A17" s="26" t="s">
        <v>20</v>
      </c>
      <c r="B17" s="8">
        <v>0</v>
      </c>
      <c r="C17" s="8"/>
      <c r="D17" s="28">
        <f>SUM(B17:C17)</f>
        <v>0</v>
      </c>
      <c r="F17" s="37">
        <v>0</v>
      </c>
      <c r="G17" s="38">
        <v>0</v>
      </c>
    </row>
    <row r="18" spans="1:7" ht="14.1" customHeight="1" x14ac:dyDescent="0.2">
      <c r="A18" s="26"/>
      <c r="B18" s="14"/>
      <c r="C18" s="8"/>
      <c r="D18" s="28"/>
      <c r="F18" s="35"/>
      <c r="G18" s="36"/>
    </row>
    <row r="19" spans="1:7" ht="14.1" customHeight="1" x14ac:dyDescent="0.2">
      <c r="A19" s="26" t="s">
        <v>22</v>
      </c>
      <c r="B19" s="8">
        <v>0</v>
      </c>
      <c r="C19" s="8"/>
      <c r="D19" s="28">
        <f>SUM(B19:C19)</f>
        <v>0</v>
      </c>
      <c r="F19" s="37">
        <v>0</v>
      </c>
      <c r="G19" s="38">
        <v>0</v>
      </c>
    </row>
    <row r="20" spans="1:7" ht="14.1" customHeight="1" x14ac:dyDescent="0.2">
      <c r="A20" s="26"/>
      <c r="B20" s="8"/>
      <c r="C20" s="8"/>
      <c r="D20" s="28"/>
      <c r="F20" s="35"/>
      <c r="G20" s="36"/>
    </row>
    <row r="21" spans="1:7" ht="14.1" customHeight="1" x14ac:dyDescent="0.2">
      <c r="A21" s="26" t="s">
        <v>31</v>
      </c>
      <c r="B21" s="8">
        <v>0</v>
      </c>
      <c r="C21" s="8"/>
      <c r="D21" s="28">
        <f>SUM(B21:C21)</f>
        <v>0</v>
      </c>
      <c r="F21" s="37">
        <v>0</v>
      </c>
      <c r="G21" s="38">
        <v>0</v>
      </c>
    </row>
    <row r="22" spans="1:7" ht="14.1" customHeight="1" x14ac:dyDescent="0.2">
      <c r="A22" s="26"/>
      <c r="B22" s="8"/>
      <c r="C22" s="8"/>
      <c r="D22" s="28"/>
      <c r="F22" s="35"/>
      <c r="G22" s="36"/>
    </row>
    <row r="23" spans="1:7" ht="14.1" customHeight="1" x14ac:dyDescent="0.2">
      <c r="A23" s="26" t="s">
        <v>34</v>
      </c>
      <c r="B23" s="8">
        <v>12822</v>
      </c>
      <c r="C23" s="8"/>
      <c r="D23" s="28">
        <f>SUM(B23:C23)</f>
        <v>12822</v>
      </c>
      <c r="F23" s="37">
        <f>B23/D23</f>
        <v>1</v>
      </c>
      <c r="G23" s="38">
        <f>C23/D23</f>
        <v>0</v>
      </c>
    </row>
    <row r="24" spans="1:7" ht="14.1" customHeight="1" thickBot="1" x14ac:dyDescent="0.25">
      <c r="A24" s="62"/>
      <c r="B24" s="63"/>
      <c r="C24" s="63"/>
      <c r="D24" s="30"/>
      <c r="F24" s="39"/>
      <c r="G24" s="40"/>
    </row>
    <row r="25" spans="1:7" ht="14.1" customHeight="1" thickBot="1" x14ac:dyDescent="0.25">
      <c r="A25" s="68" t="s">
        <v>27</v>
      </c>
      <c r="B25" s="21">
        <f>SUM(B9:B24)</f>
        <v>173103</v>
      </c>
      <c r="C25" s="21">
        <f>SUM(C9:C24)</f>
        <v>0</v>
      </c>
      <c r="D25" s="32">
        <f>SUM(B25:C25)</f>
        <v>173103</v>
      </c>
      <c r="F25" s="41">
        <f>B25/D25</f>
        <v>1</v>
      </c>
      <c r="G25" s="42">
        <f>C25/D25</f>
        <v>0</v>
      </c>
    </row>
    <row r="26" spans="1:7" ht="14.1" customHeight="1" x14ac:dyDescent="0.2">
      <c r="A26" s="64"/>
      <c r="B26" s="65"/>
      <c r="C26" s="65"/>
      <c r="D26" s="27"/>
      <c r="F26" s="66"/>
      <c r="G26" s="67"/>
    </row>
    <row r="27" spans="1:7" ht="14.1" customHeight="1" x14ac:dyDescent="0.2">
      <c r="A27" s="26" t="s">
        <v>36</v>
      </c>
      <c r="B27" s="8"/>
      <c r="C27" s="8">
        <v>9617</v>
      </c>
      <c r="D27" s="28">
        <f>SUM(B27:C27)</f>
        <v>9617</v>
      </c>
      <c r="F27" s="37">
        <f>B27/D27</f>
        <v>0</v>
      </c>
      <c r="G27" s="38">
        <f>C27/D27</f>
        <v>1</v>
      </c>
    </row>
    <row r="28" spans="1:7" ht="14.1" customHeight="1" thickBot="1" x14ac:dyDescent="0.25">
      <c r="A28" s="29"/>
      <c r="B28" s="19"/>
      <c r="C28" s="19"/>
      <c r="D28" s="30"/>
      <c r="F28" s="39"/>
      <c r="G28" s="40"/>
    </row>
    <row r="29" spans="1:7" ht="14.1" customHeight="1" thickBot="1" x14ac:dyDescent="0.25">
      <c r="A29" s="31" t="s">
        <v>28</v>
      </c>
      <c r="B29" s="21">
        <f>SUM(B25:B28)</f>
        <v>173103</v>
      </c>
      <c r="C29" s="21">
        <f>SUM(C25:C28)</f>
        <v>9617</v>
      </c>
      <c r="D29" s="32">
        <f>SUM(B29:C29)</f>
        <v>182720</v>
      </c>
      <c r="F29" s="41">
        <f>B29/D29</f>
        <v>0.94736755691768826</v>
      </c>
      <c r="G29" s="42">
        <f>C29/D29</f>
        <v>5.2632443082311735E-2</v>
      </c>
    </row>
    <row r="32" spans="1:7" x14ac:dyDescent="0.2">
      <c r="A32" s="17"/>
    </row>
    <row r="33" spans="1:1" x14ac:dyDescent="0.2">
      <c r="A33" s="17"/>
    </row>
  </sheetData>
  <mergeCells count="3">
    <mergeCell ref="A1:G1"/>
    <mergeCell ref="A2:G2"/>
    <mergeCell ref="A3:G3"/>
  </mergeCells>
  <pageMargins left="0.75" right="0.75" top="0.75" bottom="0.75" header="0.3" footer="0.3"/>
  <pageSetup orientation="landscape" r:id="rId1"/>
  <headerFooter>
    <oddHeader>&amp;RContract No. CSB20-600-002
Attachment C-5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FD354-0458-4415-9B42-BC775775325B}">
  <dimension ref="A1:G33"/>
  <sheetViews>
    <sheetView workbookViewId="0">
      <selection activeCell="C4" sqref="C4"/>
    </sheetView>
  </sheetViews>
  <sheetFormatPr defaultRowHeight="12.75" x14ac:dyDescent="0.2"/>
  <cols>
    <col min="1" max="1" width="29.42578125" bestFit="1" customWidth="1"/>
    <col min="2" max="2" width="18.42578125" customWidth="1"/>
    <col min="3" max="3" width="15.140625" customWidth="1"/>
    <col min="4" max="4" width="16.28515625" customWidth="1"/>
    <col min="6" max="7" width="13.7109375" bestFit="1" customWidth="1"/>
  </cols>
  <sheetData>
    <row r="1" spans="1:7" x14ac:dyDescent="0.2">
      <c r="A1" s="70" t="s">
        <v>41</v>
      </c>
      <c r="B1" s="70"/>
      <c r="C1" s="70"/>
      <c r="D1" s="70"/>
      <c r="E1" s="70"/>
      <c r="F1" s="70"/>
      <c r="G1" s="70"/>
    </row>
    <row r="2" spans="1:7" x14ac:dyDescent="0.2">
      <c r="A2" s="70" t="s">
        <v>35</v>
      </c>
      <c r="B2" s="70"/>
      <c r="C2" s="70"/>
      <c r="D2" s="70"/>
      <c r="E2" s="70"/>
      <c r="F2" s="70"/>
      <c r="G2" s="70"/>
    </row>
    <row r="3" spans="1:7" x14ac:dyDescent="0.2">
      <c r="A3" s="70" t="s">
        <v>43</v>
      </c>
      <c r="B3" s="70"/>
      <c r="C3" s="70"/>
      <c r="D3" s="70"/>
      <c r="E3" s="70"/>
      <c r="F3" s="70"/>
      <c r="G3" s="70"/>
    </row>
    <row r="4" spans="1:7" x14ac:dyDescent="0.2">
      <c r="A4" s="1"/>
      <c r="B4" s="1"/>
      <c r="C4" s="1"/>
      <c r="D4" s="1"/>
    </row>
    <row r="5" spans="1:7" ht="13.5" thickBot="1" x14ac:dyDescent="0.25"/>
    <row r="6" spans="1:7" ht="13.5" thickTop="1" x14ac:dyDescent="0.2">
      <c r="A6" s="2" t="s">
        <v>3</v>
      </c>
      <c r="B6" s="3" t="s">
        <v>45</v>
      </c>
      <c r="C6" s="3" t="s">
        <v>45</v>
      </c>
      <c r="D6" s="4" t="s">
        <v>45</v>
      </c>
      <c r="F6" s="15" t="s">
        <v>16</v>
      </c>
      <c r="G6" s="15" t="s">
        <v>14</v>
      </c>
    </row>
    <row r="7" spans="1:7" ht="13.5" thickBot="1" x14ac:dyDescent="0.25">
      <c r="A7" s="5" t="s">
        <v>4</v>
      </c>
      <c r="B7" s="6" t="s">
        <v>0</v>
      </c>
      <c r="C7" s="6" t="s">
        <v>26</v>
      </c>
      <c r="D7" s="7" t="s">
        <v>1</v>
      </c>
      <c r="F7" s="16" t="s">
        <v>15</v>
      </c>
      <c r="G7" s="16" t="s">
        <v>26</v>
      </c>
    </row>
    <row r="8" spans="1:7" ht="14.1" customHeight="1" thickTop="1" x14ac:dyDescent="0.2">
      <c r="A8" s="23"/>
      <c r="B8" s="24"/>
      <c r="C8" s="24"/>
      <c r="D8" s="25"/>
      <c r="F8" s="33"/>
      <c r="G8" s="34"/>
    </row>
    <row r="9" spans="1:7" ht="14.1" customHeight="1" x14ac:dyDescent="0.2">
      <c r="A9" s="26" t="s">
        <v>17</v>
      </c>
      <c r="B9" s="8">
        <v>110192</v>
      </c>
      <c r="C9" s="8"/>
      <c r="D9" s="28">
        <f>SUM(B9:C9)</f>
        <v>110192</v>
      </c>
      <c r="F9" s="37">
        <f>B9/D9</f>
        <v>1</v>
      </c>
      <c r="G9" s="38">
        <f>C9/D9</f>
        <v>0</v>
      </c>
    </row>
    <row r="10" spans="1:7" ht="14.1" customHeight="1" x14ac:dyDescent="0.2">
      <c r="A10" s="26"/>
      <c r="B10" s="8"/>
      <c r="C10" s="8"/>
      <c r="D10" s="27"/>
      <c r="F10" s="35"/>
      <c r="G10" s="36"/>
    </row>
    <row r="11" spans="1:7" ht="14.1" customHeight="1" x14ac:dyDescent="0.2">
      <c r="A11" s="26" t="s">
        <v>19</v>
      </c>
      <c r="B11" s="8">
        <v>32840</v>
      </c>
      <c r="C11" s="8"/>
      <c r="D11" s="28">
        <f>SUM(B11:C11)</f>
        <v>32840</v>
      </c>
      <c r="F11" s="37">
        <f>B11/D11</f>
        <v>1</v>
      </c>
      <c r="G11" s="38">
        <f>C11/D11</f>
        <v>0</v>
      </c>
    </row>
    <row r="12" spans="1:7" ht="14.1" customHeight="1" x14ac:dyDescent="0.2">
      <c r="A12" s="26"/>
      <c r="B12" s="8"/>
      <c r="C12" s="8"/>
      <c r="D12" s="28"/>
      <c r="F12" s="35"/>
      <c r="G12" s="36"/>
    </row>
    <row r="13" spans="1:7" ht="14.1" customHeight="1" x14ac:dyDescent="0.2">
      <c r="A13" s="26" t="s">
        <v>21</v>
      </c>
      <c r="B13" s="8">
        <v>800</v>
      </c>
      <c r="C13" s="8"/>
      <c r="D13" s="28">
        <f>SUM(B13:C13)</f>
        <v>800</v>
      </c>
      <c r="F13" s="37">
        <v>0</v>
      </c>
      <c r="G13" s="38">
        <v>0</v>
      </c>
    </row>
    <row r="14" spans="1:7" ht="14.1" customHeight="1" x14ac:dyDescent="0.2">
      <c r="A14" s="26"/>
      <c r="B14" s="8"/>
      <c r="C14" s="8"/>
      <c r="D14" s="28"/>
      <c r="F14" s="35"/>
      <c r="G14" s="36"/>
    </row>
    <row r="15" spans="1:7" ht="14.1" customHeight="1" x14ac:dyDescent="0.2">
      <c r="A15" s="26" t="s">
        <v>33</v>
      </c>
      <c r="B15" s="8">
        <v>0</v>
      </c>
      <c r="C15" s="8"/>
      <c r="D15" s="28">
        <f>SUM(B15:C15)</f>
        <v>0</v>
      </c>
      <c r="F15" s="37">
        <v>0</v>
      </c>
      <c r="G15" s="38">
        <v>0</v>
      </c>
    </row>
    <row r="16" spans="1:7" ht="14.1" customHeight="1" x14ac:dyDescent="0.2">
      <c r="A16" s="26"/>
      <c r="B16" s="8"/>
      <c r="C16" s="8"/>
      <c r="D16" s="28"/>
      <c r="F16" s="35"/>
      <c r="G16" s="36"/>
    </row>
    <row r="17" spans="1:7" ht="14.1" customHeight="1" x14ac:dyDescent="0.2">
      <c r="A17" s="26" t="s">
        <v>20</v>
      </c>
      <c r="B17" s="8">
        <v>0</v>
      </c>
      <c r="C17" s="8"/>
      <c r="D17" s="28">
        <f>SUM(B17:C17)</f>
        <v>0</v>
      </c>
      <c r="F17" s="37">
        <v>0</v>
      </c>
      <c r="G17" s="38">
        <v>0</v>
      </c>
    </row>
    <row r="18" spans="1:7" ht="14.1" customHeight="1" x14ac:dyDescent="0.2">
      <c r="A18" s="26"/>
      <c r="B18" s="14"/>
      <c r="C18" s="8"/>
      <c r="D18" s="28"/>
      <c r="F18" s="35"/>
      <c r="G18" s="36"/>
    </row>
    <row r="19" spans="1:7" ht="14.1" customHeight="1" x14ac:dyDescent="0.2">
      <c r="A19" s="26" t="s">
        <v>22</v>
      </c>
      <c r="B19" s="8">
        <v>0</v>
      </c>
      <c r="C19" s="8"/>
      <c r="D19" s="28">
        <f>SUM(B19:C19)</f>
        <v>0</v>
      </c>
      <c r="F19" s="37">
        <v>0</v>
      </c>
      <c r="G19" s="38">
        <v>0</v>
      </c>
    </row>
    <row r="20" spans="1:7" ht="14.1" customHeight="1" x14ac:dyDescent="0.2">
      <c r="A20" s="26"/>
      <c r="B20" s="8"/>
      <c r="C20" s="8"/>
      <c r="D20" s="28"/>
      <c r="F20" s="35"/>
      <c r="G20" s="36"/>
    </row>
    <row r="21" spans="1:7" ht="14.1" customHeight="1" x14ac:dyDescent="0.2">
      <c r="A21" s="26" t="s">
        <v>31</v>
      </c>
      <c r="B21" s="8">
        <v>0</v>
      </c>
      <c r="C21" s="8"/>
      <c r="D21" s="28">
        <f>SUM(B21:C21)</f>
        <v>0</v>
      </c>
      <c r="F21" s="37">
        <v>0</v>
      </c>
      <c r="G21" s="38">
        <v>0</v>
      </c>
    </row>
    <row r="22" spans="1:7" ht="14.1" customHeight="1" x14ac:dyDescent="0.2">
      <c r="A22" s="26"/>
      <c r="B22" s="8"/>
      <c r="C22" s="8"/>
      <c r="D22" s="28"/>
      <c r="F22" s="35"/>
      <c r="G22" s="36"/>
    </row>
    <row r="23" spans="1:7" ht="14.1" customHeight="1" x14ac:dyDescent="0.2">
      <c r="A23" s="26" t="s">
        <v>34</v>
      </c>
      <c r="B23" s="8">
        <v>11507</v>
      </c>
      <c r="C23" s="8"/>
      <c r="D23" s="28">
        <f>SUM(B23:C23)</f>
        <v>11507</v>
      </c>
      <c r="F23" s="37">
        <f>B23/D23</f>
        <v>1</v>
      </c>
      <c r="G23" s="38">
        <f>C23/D23</f>
        <v>0</v>
      </c>
    </row>
    <row r="24" spans="1:7" ht="14.1" customHeight="1" thickBot="1" x14ac:dyDescent="0.25">
      <c r="A24" s="62"/>
      <c r="B24" s="63"/>
      <c r="C24" s="63"/>
      <c r="D24" s="30"/>
      <c r="F24" s="39"/>
      <c r="G24" s="40"/>
    </row>
    <row r="25" spans="1:7" ht="14.1" customHeight="1" thickBot="1" x14ac:dyDescent="0.25">
      <c r="A25" s="68" t="s">
        <v>27</v>
      </c>
      <c r="B25" s="21">
        <f>SUM(B9:B24)</f>
        <v>155339</v>
      </c>
      <c r="C25" s="21">
        <f>SUM(C9:C24)</f>
        <v>0</v>
      </c>
      <c r="D25" s="32">
        <f>SUM(B25:C25)</f>
        <v>155339</v>
      </c>
      <c r="F25" s="41">
        <f>B25/D25</f>
        <v>1</v>
      </c>
      <c r="G25" s="42">
        <f>C25/D25</f>
        <v>0</v>
      </c>
    </row>
    <row r="26" spans="1:7" ht="14.1" customHeight="1" x14ac:dyDescent="0.2">
      <c r="A26" s="64"/>
      <c r="B26" s="65"/>
      <c r="C26" s="65"/>
      <c r="D26" s="27"/>
      <c r="F26" s="66"/>
      <c r="G26" s="67"/>
    </row>
    <row r="27" spans="1:7" ht="14.1" customHeight="1" x14ac:dyDescent="0.2">
      <c r="A27" s="26" t="s">
        <v>36</v>
      </c>
      <c r="B27" s="8"/>
      <c r="C27" s="8">
        <v>8630</v>
      </c>
      <c r="D27" s="28">
        <f>SUM(B27:C27)</f>
        <v>8630</v>
      </c>
      <c r="F27" s="37">
        <f>B27/D27</f>
        <v>0</v>
      </c>
      <c r="G27" s="38">
        <f>C27/D27</f>
        <v>1</v>
      </c>
    </row>
    <row r="28" spans="1:7" ht="14.1" customHeight="1" thickBot="1" x14ac:dyDescent="0.25">
      <c r="A28" s="29"/>
      <c r="B28" s="19"/>
      <c r="C28" s="19"/>
      <c r="D28" s="30"/>
      <c r="F28" s="39"/>
      <c r="G28" s="40"/>
    </row>
    <row r="29" spans="1:7" ht="14.1" customHeight="1" thickBot="1" x14ac:dyDescent="0.25">
      <c r="A29" s="31" t="s">
        <v>28</v>
      </c>
      <c r="B29" s="21">
        <f>SUM(B25:B28)</f>
        <v>155339</v>
      </c>
      <c r="C29" s="21">
        <f>SUM(C25:C28)</f>
        <v>8630</v>
      </c>
      <c r="D29" s="32">
        <f>SUM(B29:C29)</f>
        <v>163969</v>
      </c>
      <c r="F29" s="41">
        <f>B29/D29</f>
        <v>0.94736810006769567</v>
      </c>
      <c r="G29" s="42">
        <f>C29/D29</f>
        <v>5.2631899932304278E-2</v>
      </c>
    </row>
    <row r="32" spans="1:7" x14ac:dyDescent="0.2">
      <c r="A32" s="17"/>
    </row>
    <row r="33" spans="1:1" x14ac:dyDescent="0.2">
      <c r="A33" s="17"/>
    </row>
  </sheetData>
  <mergeCells count="3">
    <mergeCell ref="A1:G1"/>
    <mergeCell ref="A2:G2"/>
    <mergeCell ref="A3:G3"/>
  </mergeCells>
  <pageMargins left="0.75" right="0.75" top="0.75" bottom="0.75" header="0.3" footer="0.3"/>
  <pageSetup orientation="landscape" r:id="rId1"/>
  <headerFooter>
    <oddHeader>&amp;RContract No. CSB20-600-002
Attachment C-6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workbookViewId="0">
      <selection activeCell="C4" sqref="C4"/>
    </sheetView>
  </sheetViews>
  <sheetFormatPr defaultRowHeight="12.75" x14ac:dyDescent="0.2"/>
  <cols>
    <col min="1" max="1" width="29.42578125" bestFit="1" customWidth="1"/>
    <col min="2" max="2" width="18.42578125" customWidth="1"/>
    <col min="3" max="3" width="15.140625" customWidth="1"/>
    <col min="4" max="4" width="16.28515625" customWidth="1"/>
    <col min="6" max="7" width="13.7109375" bestFit="1" customWidth="1"/>
  </cols>
  <sheetData>
    <row r="1" spans="1:7" x14ac:dyDescent="0.2">
      <c r="A1" s="70" t="s">
        <v>37</v>
      </c>
      <c r="B1" s="70"/>
      <c r="C1" s="70"/>
      <c r="D1" s="70"/>
      <c r="E1" s="70"/>
      <c r="F1" s="70"/>
      <c r="G1" s="70"/>
    </row>
    <row r="2" spans="1:7" x14ac:dyDescent="0.2">
      <c r="A2" s="70" t="s">
        <v>35</v>
      </c>
      <c r="B2" s="70"/>
      <c r="C2" s="70"/>
      <c r="D2" s="70"/>
      <c r="E2" s="70"/>
      <c r="F2" s="70"/>
      <c r="G2" s="70"/>
    </row>
    <row r="3" spans="1:7" x14ac:dyDescent="0.2">
      <c r="A3" s="70" t="s">
        <v>43</v>
      </c>
      <c r="B3" s="70"/>
      <c r="C3" s="70"/>
      <c r="D3" s="70"/>
      <c r="E3" s="70"/>
      <c r="F3" s="70"/>
      <c r="G3" s="70"/>
    </row>
    <row r="4" spans="1:7" x14ac:dyDescent="0.2">
      <c r="A4" s="1"/>
      <c r="B4" s="1"/>
      <c r="C4" s="1"/>
      <c r="D4" s="1"/>
    </row>
    <row r="5" spans="1:7" ht="13.5" thickBot="1" x14ac:dyDescent="0.25"/>
    <row r="6" spans="1:7" ht="13.5" thickTop="1" x14ac:dyDescent="0.2">
      <c r="A6" s="2" t="s">
        <v>3</v>
      </c>
      <c r="B6" s="3" t="s">
        <v>45</v>
      </c>
      <c r="C6" s="3" t="s">
        <v>45</v>
      </c>
      <c r="D6" s="4" t="s">
        <v>45</v>
      </c>
      <c r="F6" s="15" t="s">
        <v>16</v>
      </c>
      <c r="G6" s="15" t="s">
        <v>14</v>
      </c>
    </row>
    <row r="7" spans="1:7" ht="13.5" thickBot="1" x14ac:dyDescent="0.25">
      <c r="A7" s="5" t="s">
        <v>4</v>
      </c>
      <c r="B7" s="6" t="s">
        <v>0</v>
      </c>
      <c r="C7" s="6" t="s">
        <v>26</v>
      </c>
      <c r="D7" s="7" t="s">
        <v>1</v>
      </c>
      <c r="F7" s="16" t="s">
        <v>15</v>
      </c>
      <c r="G7" s="16" t="s">
        <v>26</v>
      </c>
    </row>
    <row r="8" spans="1:7" ht="14.1" customHeight="1" thickTop="1" x14ac:dyDescent="0.2">
      <c r="A8" s="23"/>
      <c r="B8" s="24"/>
      <c r="C8" s="24"/>
      <c r="D8" s="25"/>
      <c r="F8" s="33"/>
      <c r="G8" s="34"/>
    </row>
    <row r="9" spans="1:7" ht="14.1" customHeight="1" x14ac:dyDescent="0.2">
      <c r="A9" s="26" t="s">
        <v>17</v>
      </c>
      <c r="B9" s="8">
        <v>25668</v>
      </c>
      <c r="C9" s="8"/>
      <c r="D9" s="28">
        <f>SUM(B9:C9)</f>
        <v>25668</v>
      </c>
      <c r="F9" s="37">
        <f>B9/D9</f>
        <v>1</v>
      </c>
      <c r="G9" s="38">
        <f>C9/D9</f>
        <v>0</v>
      </c>
    </row>
    <row r="10" spans="1:7" ht="14.1" customHeight="1" x14ac:dyDescent="0.2">
      <c r="A10" s="26"/>
      <c r="B10" s="8"/>
      <c r="C10" s="8"/>
      <c r="D10" s="27"/>
      <c r="F10" s="35"/>
      <c r="G10" s="36"/>
    </row>
    <row r="11" spans="1:7" ht="14.1" customHeight="1" x14ac:dyDescent="0.2">
      <c r="A11" s="26" t="s">
        <v>19</v>
      </c>
      <c r="B11" s="8">
        <v>9035</v>
      </c>
      <c r="C11" s="8"/>
      <c r="D11" s="28">
        <f>SUM(B11:C11)</f>
        <v>9035</v>
      </c>
      <c r="F11" s="37">
        <f>B11/D11</f>
        <v>1</v>
      </c>
      <c r="G11" s="38">
        <f>C11/D11</f>
        <v>0</v>
      </c>
    </row>
    <row r="12" spans="1:7" ht="14.1" customHeight="1" x14ac:dyDescent="0.2">
      <c r="A12" s="26"/>
      <c r="B12" s="8"/>
      <c r="C12" s="8"/>
      <c r="D12" s="28"/>
      <c r="F12" s="35"/>
      <c r="G12" s="36"/>
    </row>
    <row r="13" spans="1:7" ht="14.1" customHeight="1" x14ac:dyDescent="0.2">
      <c r="A13" s="26" t="s">
        <v>21</v>
      </c>
      <c r="B13" s="8">
        <v>200</v>
      </c>
      <c r="C13" s="8"/>
      <c r="D13" s="28">
        <f>SUM(B13:C13)</f>
        <v>200</v>
      </c>
      <c r="F13" s="37">
        <v>0</v>
      </c>
      <c r="G13" s="38">
        <v>0</v>
      </c>
    </row>
    <row r="14" spans="1:7" ht="14.1" customHeight="1" x14ac:dyDescent="0.2">
      <c r="A14" s="26"/>
      <c r="B14" s="8"/>
      <c r="C14" s="8"/>
      <c r="D14" s="28"/>
      <c r="F14" s="35"/>
      <c r="G14" s="36"/>
    </row>
    <row r="15" spans="1:7" ht="14.1" customHeight="1" x14ac:dyDescent="0.2">
      <c r="A15" s="26" t="s">
        <v>33</v>
      </c>
      <c r="B15" s="8">
        <v>0</v>
      </c>
      <c r="C15" s="8"/>
      <c r="D15" s="28">
        <f>SUM(B15:C15)</f>
        <v>0</v>
      </c>
      <c r="F15" s="37">
        <v>0</v>
      </c>
      <c r="G15" s="38">
        <v>0</v>
      </c>
    </row>
    <row r="16" spans="1:7" ht="14.1" customHeight="1" x14ac:dyDescent="0.2">
      <c r="A16" s="26"/>
      <c r="B16" s="8"/>
      <c r="C16" s="8"/>
      <c r="D16" s="28"/>
      <c r="F16" s="35"/>
      <c r="G16" s="36"/>
    </row>
    <row r="17" spans="1:7" ht="14.1" customHeight="1" x14ac:dyDescent="0.2">
      <c r="A17" s="26" t="s">
        <v>20</v>
      </c>
      <c r="B17" s="8">
        <v>0</v>
      </c>
      <c r="C17" s="8"/>
      <c r="D17" s="28">
        <f>SUM(B17:C17)</f>
        <v>0</v>
      </c>
      <c r="F17" s="37">
        <v>0</v>
      </c>
      <c r="G17" s="38">
        <v>0</v>
      </c>
    </row>
    <row r="18" spans="1:7" ht="14.1" customHeight="1" x14ac:dyDescent="0.2">
      <c r="A18" s="26"/>
      <c r="B18" s="14"/>
      <c r="C18" s="8"/>
      <c r="D18" s="28"/>
      <c r="F18" s="35"/>
      <c r="G18" s="36"/>
    </row>
    <row r="19" spans="1:7" ht="14.1" customHeight="1" x14ac:dyDescent="0.2">
      <c r="A19" s="26" t="s">
        <v>22</v>
      </c>
      <c r="B19" s="8">
        <v>0</v>
      </c>
      <c r="C19" s="8"/>
      <c r="D19" s="28">
        <f>SUM(B19:C19)</f>
        <v>0</v>
      </c>
      <c r="F19" s="37">
        <v>0</v>
      </c>
      <c r="G19" s="38">
        <v>0</v>
      </c>
    </row>
    <row r="20" spans="1:7" ht="14.1" customHeight="1" x14ac:dyDescent="0.2">
      <c r="A20" s="26"/>
      <c r="B20" s="8"/>
      <c r="C20" s="8"/>
      <c r="D20" s="28"/>
      <c r="F20" s="35"/>
      <c r="G20" s="36"/>
    </row>
    <row r="21" spans="1:7" ht="14.1" customHeight="1" x14ac:dyDescent="0.2">
      <c r="A21" s="26" t="s">
        <v>31</v>
      </c>
      <c r="B21" s="8">
        <v>0</v>
      </c>
      <c r="C21" s="8"/>
      <c r="D21" s="28">
        <f>SUM(B21:C21)</f>
        <v>0</v>
      </c>
      <c r="F21" s="37">
        <v>0</v>
      </c>
      <c r="G21" s="38">
        <v>0</v>
      </c>
    </row>
    <row r="22" spans="1:7" ht="14.1" customHeight="1" x14ac:dyDescent="0.2">
      <c r="A22" s="26"/>
      <c r="B22" s="8"/>
      <c r="C22" s="8"/>
      <c r="D22" s="28"/>
      <c r="F22" s="35"/>
      <c r="G22" s="36"/>
    </row>
    <row r="23" spans="1:7" ht="14.1" customHeight="1" x14ac:dyDescent="0.2">
      <c r="A23" s="26" t="s">
        <v>34</v>
      </c>
      <c r="B23" s="8">
        <v>2792</v>
      </c>
      <c r="C23" s="8"/>
      <c r="D23" s="28">
        <f>SUM(B23:C23)</f>
        <v>2792</v>
      </c>
      <c r="F23" s="37">
        <f>B23/D23</f>
        <v>1</v>
      </c>
      <c r="G23" s="38">
        <f>C23/D23</f>
        <v>0</v>
      </c>
    </row>
    <row r="24" spans="1:7" ht="14.1" customHeight="1" thickBot="1" x14ac:dyDescent="0.25">
      <c r="A24" s="62"/>
      <c r="B24" s="63"/>
      <c r="C24" s="63"/>
      <c r="D24" s="30"/>
      <c r="F24" s="39"/>
      <c r="G24" s="40"/>
    </row>
    <row r="25" spans="1:7" ht="14.1" customHeight="1" thickBot="1" x14ac:dyDescent="0.25">
      <c r="A25" s="68" t="s">
        <v>27</v>
      </c>
      <c r="B25" s="21">
        <f>SUM(B9:B24)</f>
        <v>37695</v>
      </c>
      <c r="C25" s="21">
        <f>SUM(C9:C24)</f>
        <v>0</v>
      </c>
      <c r="D25" s="32">
        <f>SUM(B25:C25)</f>
        <v>37695</v>
      </c>
      <c r="F25" s="41">
        <f>B25/D25</f>
        <v>1</v>
      </c>
      <c r="G25" s="42">
        <f>C25/D25</f>
        <v>0</v>
      </c>
    </row>
    <row r="26" spans="1:7" ht="14.1" customHeight="1" x14ac:dyDescent="0.2">
      <c r="A26" s="64"/>
      <c r="B26" s="65"/>
      <c r="C26" s="65"/>
      <c r="D26" s="27"/>
      <c r="F26" s="66"/>
      <c r="G26" s="67"/>
    </row>
    <row r="27" spans="1:7" ht="14.1" customHeight="1" x14ac:dyDescent="0.2">
      <c r="A27" s="26" t="s">
        <v>36</v>
      </c>
      <c r="B27" s="8"/>
      <c r="C27" s="8">
        <v>2094</v>
      </c>
      <c r="D27" s="28">
        <f>SUM(B27:C27)</f>
        <v>2094</v>
      </c>
      <c r="F27" s="37">
        <f>B27/D27</f>
        <v>0</v>
      </c>
      <c r="G27" s="38">
        <f>C27/D27</f>
        <v>1</v>
      </c>
    </row>
    <row r="28" spans="1:7" ht="14.1" customHeight="1" thickBot="1" x14ac:dyDescent="0.25">
      <c r="A28" s="29"/>
      <c r="B28" s="19"/>
      <c r="C28" s="19"/>
      <c r="D28" s="30"/>
      <c r="F28" s="39"/>
      <c r="G28" s="40"/>
    </row>
    <row r="29" spans="1:7" ht="14.1" customHeight="1" thickBot="1" x14ac:dyDescent="0.25">
      <c r="A29" s="31" t="s">
        <v>28</v>
      </c>
      <c r="B29" s="21">
        <f>SUM(B25:B28)</f>
        <v>37695</v>
      </c>
      <c r="C29" s="21">
        <f>SUM(C25:C28)</f>
        <v>2094</v>
      </c>
      <c r="D29" s="32">
        <f>SUM(B29:C29)</f>
        <v>39789</v>
      </c>
      <c r="F29" s="41">
        <f>B29/D29</f>
        <v>0.94737238935384149</v>
      </c>
      <c r="G29" s="42">
        <f>C29/D29</f>
        <v>5.2627610646158486E-2</v>
      </c>
    </row>
    <row r="32" spans="1:7" x14ac:dyDescent="0.2">
      <c r="A32" s="17"/>
    </row>
    <row r="33" spans="1:1" x14ac:dyDescent="0.2">
      <c r="A33" s="17"/>
    </row>
  </sheetData>
  <mergeCells count="3">
    <mergeCell ref="A1:G1"/>
    <mergeCell ref="A2:G2"/>
    <mergeCell ref="A3:G3"/>
  </mergeCells>
  <printOptions horizontalCentered="1"/>
  <pageMargins left="0.75" right="0.75" top="0.72" bottom="0.71" header="0.31" footer="0.5"/>
  <pageSetup orientation="landscape" r:id="rId1"/>
  <headerFooter alignWithMargins="0">
    <oddHeader>&amp;R&amp;12Contract No.  CSB20-600-002
Attachment C-7</oddHeader>
    <oddFooter>&amp;L&amp;F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29"/>
  <sheetViews>
    <sheetView workbookViewId="0">
      <selection activeCell="F4" sqref="F4"/>
    </sheetView>
  </sheetViews>
  <sheetFormatPr defaultRowHeight="12.75" x14ac:dyDescent="0.2"/>
  <cols>
    <col min="1" max="1" width="29.42578125" bestFit="1" customWidth="1"/>
    <col min="2" max="2" width="18.42578125" customWidth="1"/>
    <col min="3" max="14" width="11" customWidth="1"/>
  </cols>
  <sheetData>
    <row r="1" spans="1:14" x14ac:dyDescent="0.2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x14ac:dyDescent="0.2">
      <c r="A2" s="70" t="s">
        <v>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x14ac:dyDescent="0.2">
      <c r="A3" s="70" t="s">
        <v>44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x14ac:dyDescent="0.2">
      <c r="A4" s="1"/>
      <c r="B4" s="1"/>
    </row>
    <row r="5" spans="1:14" x14ac:dyDescent="0.2">
      <c r="A5" s="1"/>
      <c r="B5" s="1"/>
    </row>
    <row r="6" spans="1:14" ht="13.5" thickBot="1" x14ac:dyDescent="0.25"/>
    <row r="7" spans="1:14" ht="13.5" thickTop="1" x14ac:dyDescent="0.2">
      <c r="A7" s="2" t="s">
        <v>3</v>
      </c>
      <c r="B7" s="3" t="s">
        <v>45</v>
      </c>
      <c r="C7" s="3" t="s">
        <v>23</v>
      </c>
      <c r="D7" s="3" t="s">
        <v>24</v>
      </c>
      <c r="E7" s="3" t="s">
        <v>25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4" t="s">
        <v>13</v>
      </c>
    </row>
    <row r="8" spans="1:14" ht="13.5" thickBot="1" x14ac:dyDescent="0.25">
      <c r="A8" s="5" t="s">
        <v>4</v>
      </c>
      <c r="B8" s="6" t="s">
        <v>0</v>
      </c>
      <c r="C8" s="6">
        <v>2023</v>
      </c>
      <c r="D8" s="6">
        <v>2023</v>
      </c>
      <c r="E8" s="6">
        <v>2023</v>
      </c>
      <c r="F8" s="6">
        <v>2023</v>
      </c>
      <c r="G8" s="6">
        <v>2023</v>
      </c>
      <c r="H8" s="6">
        <v>2023</v>
      </c>
      <c r="I8" s="6">
        <v>2024</v>
      </c>
      <c r="J8" s="6">
        <v>2024</v>
      </c>
      <c r="K8" s="6">
        <v>2024</v>
      </c>
      <c r="L8" s="6">
        <v>2024</v>
      </c>
      <c r="M8" s="6">
        <v>2024</v>
      </c>
      <c r="N8" s="7">
        <v>2024</v>
      </c>
    </row>
    <row r="9" spans="1:14" ht="13.5" thickTop="1" x14ac:dyDescent="0.2">
      <c r="A9" s="46"/>
      <c r="B9" s="9"/>
      <c r="C9" s="45"/>
      <c r="D9" s="45"/>
      <c r="E9" s="45"/>
      <c r="F9" s="53"/>
      <c r="G9" s="53"/>
      <c r="H9" s="53"/>
      <c r="I9" s="53"/>
      <c r="J9" s="53"/>
      <c r="K9" s="53"/>
      <c r="L9" s="53"/>
      <c r="M9" s="53"/>
      <c r="N9" s="56"/>
    </row>
    <row r="10" spans="1:14" ht="15.95" customHeight="1" x14ac:dyDescent="0.2">
      <c r="A10" s="26" t="s">
        <v>17</v>
      </c>
      <c r="B10" s="43">
        <f>+'Budget Summary'!B9</f>
        <v>2552900</v>
      </c>
      <c r="C10" s="44">
        <f>ROUND($B10/12,0)</f>
        <v>212742</v>
      </c>
      <c r="D10" s="44">
        <f>ROUND($B10/12,0)</f>
        <v>212742</v>
      </c>
      <c r="E10" s="44">
        <f>ROUND($B10/12,0)</f>
        <v>212742</v>
      </c>
      <c r="F10" s="44">
        <f>ROUND($B10/12,0)</f>
        <v>212742</v>
      </c>
      <c r="G10" s="44">
        <f t="shared" ref="G10:M10" si="0">ROUND($B10/12,0)</f>
        <v>212742</v>
      </c>
      <c r="H10" s="44">
        <f t="shared" si="0"/>
        <v>212742</v>
      </c>
      <c r="I10" s="44">
        <f t="shared" si="0"/>
        <v>212742</v>
      </c>
      <c r="J10" s="44">
        <f t="shared" si="0"/>
        <v>212742</v>
      </c>
      <c r="K10" s="44">
        <f t="shared" si="0"/>
        <v>212742</v>
      </c>
      <c r="L10" s="44">
        <f t="shared" si="0"/>
        <v>212742</v>
      </c>
      <c r="M10" s="44">
        <f t="shared" si="0"/>
        <v>212742</v>
      </c>
      <c r="N10" s="48">
        <f>B10-SUM(C10:M10)</f>
        <v>212738</v>
      </c>
    </row>
    <row r="11" spans="1:14" ht="15.95" customHeight="1" x14ac:dyDescent="0.2">
      <c r="A11" s="26"/>
      <c r="B11" s="11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48"/>
    </row>
    <row r="12" spans="1:14" ht="15.95" customHeight="1" x14ac:dyDescent="0.2">
      <c r="A12" s="26" t="s">
        <v>19</v>
      </c>
      <c r="B12" s="43">
        <f>+'Budget Summary'!B11</f>
        <v>758882</v>
      </c>
      <c r="C12" s="44">
        <f>ROUND($B12/12,0)</f>
        <v>63240</v>
      </c>
      <c r="D12" s="44">
        <f>ROUND($B12/12,0)</f>
        <v>63240</v>
      </c>
      <c r="E12" s="44">
        <f>ROUND($B12/12,0)</f>
        <v>63240</v>
      </c>
      <c r="F12" s="44">
        <f>ROUND($B12/12,0)</f>
        <v>63240</v>
      </c>
      <c r="G12" s="44">
        <f t="shared" ref="G12:M12" si="1">ROUND($B12/12,0)</f>
        <v>63240</v>
      </c>
      <c r="H12" s="44">
        <f t="shared" si="1"/>
        <v>63240</v>
      </c>
      <c r="I12" s="44">
        <f t="shared" si="1"/>
        <v>63240</v>
      </c>
      <c r="J12" s="44">
        <f t="shared" si="1"/>
        <v>63240</v>
      </c>
      <c r="K12" s="44">
        <f t="shared" si="1"/>
        <v>63240</v>
      </c>
      <c r="L12" s="44">
        <f t="shared" si="1"/>
        <v>63240</v>
      </c>
      <c r="M12" s="44">
        <f t="shared" si="1"/>
        <v>63240</v>
      </c>
      <c r="N12" s="57">
        <f>B12-SUM(C12:M12)</f>
        <v>63242</v>
      </c>
    </row>
    <row r="13" spans="1:14" ht="15.95" customHeight="1" x14ac:dyDescent="0.2">
      <c r="A13" s="26"/>
      <c r="B13" s="1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48"/>
    </row>
    <row r="14" spans="1:14" ht="15.95" customHeight="1" x14ac:dyDescent="0.2">
      <c r="A14" s="26" t="s">
        <v>21</v>
      </c>
      <c r="B14" s="43">
        <f>+'Budget Summary'!B13</f>
        <v>14050</v>
      </c>
      <c r="C14" s="44">
        <f>ROUND($B14/12,0)</f>
        <v>1171</v>
      </c>
      <c r="D14" s="44">
        <f>ROUND($B14/12,0)</f>
        <v>1171</v>
      </c>
      <c r="E14" s="44">
        <f>ROUND($B14/12,0)</f>
        <v>1171</v>
      </c>
      <c r="F14" s="44">
        <f>ROUND($B14/12,0)</f>
        <v>1171</v>
      </c>
      <c r="G14" s="44">
        <f t="shared" ref="G14:M14" si="2">ROUND($B14/12,0)</f>
        <v>1171</v>
      </c>
      <c r="H14" s="44">
        <f t="shared" si="2"/>
        <v>1171</v>
      </c>
      <c r="I14" s="44">
        <f t="shared" si="2"/>
        <v>1171</v>
      </c>
      <c r="J14" s="44">
        <f t="shared" si="2"/>
        <v>1171</v>
      </c>
      <c r="K14" s="44">
        <f t="shared" si="2"/>
        <v>1171</v>
      </c>
      <c r="L14" s="44">
        <f t="shared" si="2"/>
        <v>1171</v>
      </c>
      <c r="M14" s="44">
        <f t="shared" si="2"/>
        <v>1171</v>
      </c>
      <c r="N14" s="57">
        <f>B14-SUM(C14:M14)</f>
        <v>1169</v>
      </c>
    </row>
    <row r="15" spans="1:14" ht="15.95" customHeight="1" x14ac:dyDescent="0.2">
      <c r="A15" s="26"/>
      <c r="B15" s="11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48"/>
    </row>
    <row r="16" spans="1:14" ht="15.95" customHeight="1" x14ac:dyDescent="0.2">
      <c r="A16" s="26" t="s">
        <v>33</v>
      </c>
      <c r="B16" s="43">
        <f>+'Budget Summary'!B15</f>
        <v>6000</v>
      </c>
      <c r="C16" s="44">
        <f>ROUND($B16/12,0)</f>
        <v>500</v>
      </c>
      <c r="D16" s="44">
        <f>ROUND($B16/12,0)</f>
        <v>500</v>
      </c>
      <c r="E16" s="44">
        <f>ROUND($B16/12,0)</f>
        <v>500</v>
      </c>
      <c r="F16" s="44">
        <f>ROUND($B16/12,0)</f>
        <v>500</v>
      </c>
      <c r="G16" s="44">
        <f t="shared" ref="G16:M16" si="3">ROUND($B16/12,0)</f>
        <v>500</v>
      </c>
      <c r="H16" s="44">
        <f t="shared" si="3"/>
        <v>500</v>
      </c>
      <c r="I16" s="44">
        <f t="shared" si="3"/>
        <v>500</v>
      </c>
      <c r="J16" s="44">
        <f t="shared" si="3"/>
        <v>500</v>
      </c>
      <c r="K16" s="44">
        <f t="shared" si="3"/>
        <v>500</v>
      </c>
      <c r="L16" s="44">
        <f t="shared" si="3"/>
        <v>500</v>
      </c>
      <c r="M16" s="44">
        <f t="shared" si="3"/>
        <v>500</v>
      </c>
      <c r="N16" s="57">
        <f>B16-SUM(C16:M16)</f>
        <v>500</v>
      </c>
    </row>
    <row r="17" spans="1:14" ht="15.95" customHeight="1" x14ac:dyDescent="0.2">
      <c r="A17" s="26"/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48"/>
    </row>
    <row r="18" spans="1:14" ht="15.95" customHeight="1" x14ac:dyDescent="0.2">
      <c r="A18" s="26" t="s">
        <v>20</v>
      </c>
      <c r="B18" s="43">
        <f>'General Services'!B17+'Recovery Navigator Services'!B17+'Get There Faster Services'!B17+'AARP BTW 50+ 2023'!B17+FAWA!B17+NCPEP!B17+'Hurricane Ian'!B17</f>
        <v>0</v>
      </c>
      <c r="C18" s="44">
        <f>ROUND($B18/12,0)</f>
        <v>0</v>
      </c>
      <c r="D18" s="44">
        <f>ROUND($B18/12,0)</f>
        <v>0</v>
      </c>
      <c r="E18" s="44">
        <f>ROUND($B18/12,0)</f>
        <v>0</v>
      </c>
      <c r="F18" s="44">
        <f>ROUND($B18/12,0)</f>
        <v>0</v>
      </c>
      <c r="G18" s="44">
        <f t="shared" ref="G18:M18" si="4">ROUND($B18/12,0)</f>
        <v>0</v>
      </c>
      <c r="H18" s="44">
        <f t="shared" si="4"/>
        <v>0</v>
      </c>
      <c r="I18" s="44">
        <f t="shared" si="4"/>
        <v>0</v>
      </c>
      <c r="J18" s="44">
        <f t="shared" si="4"/>
        <v>0</v>
      </c>
      <c r="K18" s="44">
        <f t="shared" si="4"/>
        <v>0</v>
      </c>
      <c r="L18" s="44">
        <f t="shared" si="4"/>
        <v>0</v>
      </c>
      <c r="M18" s="44">
        <f t="shared" si="4"/>
        <v>0</v>
      </c>
      <c r="N18" s="57">
        <f>B18-SUM(C18:M18)</f>
        <v>0</v>
      </c>
    </row>
    <row r="19" spans="1:14" ht="15.95" customHeight="1" x14ac:dyDescent="0.2">
      <c r="A19" s="26"/>
      <c r="B19" s="11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48"/>
    </row>
    <row r="20" spans="1:14" ht="15.95" customHeight="1" x14ac:dyDescent="0.2">
      <c r="A20" s="26" t="s">
        <v>22</v>
      </c>
      <c r="B20" s="43">
        <f>+'Budget Summary'!B19</f>
        <v>100</v>
      </c>
      <c r="C20" s="44">
        <f>ROUND($B20/12,0)</f>
        <v>8</v>
      </c>
      <c r="D20" s="44">
        <f>ROUND($B20/12,0)</f>
        <v>8</v>
      </c>
      <c r="E20" s="44">
        <f>ROUND($B20/12,0)</f>
        <v>8</v>
      </c>
      <c r="F20" s="44">
        <f>ROUND($B20/12,0)</f>
        <v>8</v>
      </c>
      <c r="G20" s="44">
        <f t="shared" ref="G20:M20" si="5">ROUND($B20/12,0)</f>
        <v>8</v>
      </c>
      <c r="H20" s="44">
        <f t="shared" si="5"/>
        <v>8</v>
      </c>
      <c r="I20" s="44">
        <f t="shared" si="5"/>
        <v>8</v>
      </c>
      <c r="J20" s="44">
        <f t="shared" si="5"/>
        <v>8</v>
      </c>
      <c r="K20" s="44">
        <f t="shared" si="5"/>
        <v>8</v>
      </c>
      <c r="L20" s="44">
        <f t="shared" si="5"/>
        <v>8</v>
      </c>
      <c r="M20" s="44">
        <f t="shared" si="5"/>
        <v>8</v>
      </c>
      <c r="N20" s="57">
        <f>B20-SUM(C20:M20)</f>
        <v>12</v>
      </c>
    </row>
    <row r="21" spans="1:14" ht="15.95" customHeight="1" x14ac:dyDescent="0.2">
      <c r="A21" s="26"/>
      <c r="B21" s="11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48"/>
    </row>
    <row r="22" spans="1:14" ht="15.95" customHeight="1" x14ac:dyDescent="0.2">
      <c r="A22" s="26" t="s">
        <v>31</v>
      </c>
      <c r="B22" s="43">
        <f>'General Services'!B21+'Recovery Navigator Services'!B21+'Get There Faster Services'!B21+'AARP BTW 50+ 2023'!B21+FAWA!B21+NCPEP!B21+'Hurricane Ian'!B21</f>
        <v>0</v>
      </c>
      <c r="C22" s="44">
        <f>ROUND($B22/12,0)</f>
        <v>0</v>
      </c>
      <c r="D22" s="44">
        <f>ROUND($B22/12,0)</f>
        <v>0</v>
      </c>
      <c r="E22" s="44">
        <f>ROUND($B22/12,0)</f>
        <v>0</v>
      </c>
      <c r="F22" s="44">
        <f>ROUND($B22/12,0)</f>
        <v>0</v>
      </c>
      <c r="G22" s="44">
        <f t="shared" ref="G22:M22" si="6">ROUND($B22/12,0)</f>
        <v>0</v>
      </c>
      <c r="H22" s="44">
        <f t="shared" si="6"/>
        <v>0</v>
      </c>
      <c r="I22" s="44">
        <f t="shared" si="6"/>
        <v>0</v>
      </c>
      <c r="J22" s="44">
        <f t="shared" si="6"/>
        <v>0</v>
      </c>
      <c r="K22" s="44">
        <f t="shared" si="6"/>
        <v>0</v>
      </c>
      <c r="L22" s="44">
        <f t="shared" si="6"/>
        <v>0</v>
      </c>
      <c r="M22" s="44">
        <f t="shared" si="6"/>
        <v>0</v>
      </c>
      <c r="N22" s="57">
        <f>B22-SUM(C22:M22)</f>
        <v>0</v>
      </c>
    </row>
    <row r="23" spans="1:14" ht="15.95" customHeight="1" x14ac:dyDescent="0.2">
      <c r="A23" s="26"/>
      <c r="B23" s="11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48"/>
    </row>
    <row r="24" spans="1:14" ht="15.95" customHeight="1" x14ac:dyDescent="0.2">
      <c r="A24" s="26" t="s">
        <v>34</v>
      </c>
      <c r="B24" s="43">
        <f>+'Budget Summary'!B23</f>
        <v>266555</v>
      </c>
      <c r="C24" s="44">
        <f>ROUND($B24/12,0)</f>
        <v>22213</v>
      </c>
      <c r="D24" s="44">
        <f>ROUND($B24/12,0)</f>
        <v>22213</v>
      </c>
      <c r="E24" s="44">
        <f>ROUND($B24/12,0)</f>
        <v>22213</v>
      </c>
      <c r="F24" s="44">
        <f>ROUND($B24/12,0)</f>
        <v>22213</v>
      </c>
      <c r="G24" s="44">
        <f t="shared" ref="G24:M24" si="7">ROUND($B24/12,0)</f>
        <v>22213</v>
      </c>
      <c r="H24" s="44">
        <f t="shared" si="7"/>
        <v>22213</v>
      </c>
      <c r="I24" s="44">
        <f t="shared" si="7"/>
        <v>22213</v>
      </c>
      <c r="J24" s="44">
        <f t="shared" si="7"/>
        <v>22213</v>
      </c>
      <c r="K24" s="44">
        <f t="shared" si="7"/>
        <v>22213</v>
      </c>
      <c r="L24" s="44">
        <f t="shared" si="7"/>
        <v>22213</v>
      </c>
      <c r="M24" s="44">
        <f t="shared" si="7"/>
        <v>22213</v>
      </c>
      <c r="N24" s="57">
        <f>B24-SUM(C24:M24)</f>
        <v>22212</v>
      </c>
    </row>
    <row r="25" spans="1:14" ht="15.95" customHeight="1" x14ac:dyDescent="0.2">
      <c r="A25" s="47"/>
      <c r="B25" s="1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48"/>
    </row>
    <row r="26" spans="1:14" ht="15.95" customHeight="1" x14ac:dyDescent="0.2">
      <c r="A26" s="26" t="s">
        <v>36</v>
      </c>
      <c r="B26" s="43">
        <f>+'Budget Summary'!C27</f>
        <v>199915</v>
      </c>
      <c r="C26" s="44">
        <f>ROUND($B26/12,0)</f>
        <v>16660</v>
      </c>
      <c r="D26" s="44">
        <f>ROUND($B26/12,0)</f>
        <v>16660</v>
      </c>
      <c r="E26" s="44">
        <f>ROUND($B26/12,0)</f>
        <v>16660</v>
      </c>
      <c r="F26" s="44">
        <f>ROUND($B26/12,0)</f>
        <v>16660</v>
      </c>
      <c r="G26" s="44">
        <f t="shared" ref="G26:M26" si="8">ROUND($B26/12,0)</f>
        <v>16660</v>
      </c>
      <c r="H26" s="44">
        <f t="shared" si="8"/>
        <v>16660</v>
      </c>
      <c r="I26" s="44">
        <f t="shared" si="8"/>
        <v>16660</v>
      </c>
      <c r="J26" s="44">
        <f t="shared" si="8"/>
        <v>16660</v>
      </c>
      <c r="K26" s="44">
        <f t="shared" si="8"/>
        <v>16660</v>
      </c>
      <c r="L26" s="44">
        <f t="shared" si="8"/>
        <v>16660</v>
      </c>
      <c r="M26" s="44">
        <f t="shared" si="8"/>
        <v>16660</v>
      </c>
      <c r="N26" s="57">
        <f>B26-SUM(C26:M26)</f>
        <v>16655</v>
      </c>
    </row>
    <row r="27" spans="1:14" ht="15.95" customHeight="1" thickBot="1" x14ac:dyDescent="0.25">
      <c r="A27" s="29"/>
      <c r="B27" s="20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9"/>
    </row>
    <row r="28" spans="1:14" ht="15.95" customHeight="1" thickBot="1" x14ac:dyDescent="0.25">
      <c r="A28" s="31" t="s">
        <v>2</v>
      </c>
      <c r="B28" s="22">
        <f t="shared" ref="B28:N28" si="9">SUM(B10:B27)</f>
        <v>3798402</v>
      </c>
      <c r="C28" s="55">
        <f t="shared" si="9"/>
        <v>316534</v>
      </c>
      <c r="D28" s="55">
        <f t="shared" si="9"/>
        <v>316534</v>
      </c>
      <c r="E28" s="55">
        <f t="shared" si="9"/>
        <v>316534</v>
      </c>
      <c r="F28" s="55">
        <f t="shared" si="9"/>
        <v>316534</v>
      </c>
      <c r="G28" s="55">
        <f t="shared" si="9"/>
        <v>316534</v>
      </c>
      <c r="H28" s="55">
        <f t="shared" si="9"/>
        <v>316534</v>
      </c>
      <c r="I28" s="55">
        <f t="shared" si="9"/>
        <v>316534</v>
      </c>
      <c r="J28" s="55">
        <f t="shared" si="9"/>
        <v>316534</v>
      </c>
      <c r="K28" s="55">
        <f t="shared" si="9"/>
        <v>316534</v>
      </c>
      <c r="L28" s="55">
        <f t="shared" si="9"/>
        <v>316534</v>
      </c>
      <c r="M28" s="55">
        <f t="shared" si="9"/>
        <v>316534</v>
      </c>
      <c r="N28" s="32">
        <f t="shared" si="9"/>
        <v>316528</v>
      </c>
    </row>
    <row r="29" spans="1:14" ht="15.95" customHeight="1" x14ac:dyDescent="0.2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</sheetData>
  <mergeCells count="3">
    <mergeCell ref="A1:N1"/>
    <mergeCell ref="A2:N2"/>
    <mergeCell ref="A3:N3"/>
  </mergeCells>
  <phoneticPr fontId="0" type="noConversion"/>
  <printOptions horizontalCentered="1"/>
  <pageMargins left="0.75" right="0.75" top="1" bottom="1" header="0.5" footer="0.5"/>
  <pageSetup scale="68" orientation="landscape" r:id="rId1"/>
  <headerFooter alignWithMargins="0">
    <oddHeader>&amp;R&amp;12Contract No.  CSB20-600-002
Attachment D-1</oddHeader>
    <oddFooter>&amp;L&amp;F&amp;CPage 1 of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Budget Summary</vt:lpstr>
      <vt:lpstr>General Services</vt:lpstr>
      <vt:lpstr>AARP BTW 50+ 2023</vt:lpstr>
      <vt:lpstr>FAWA</vt:lpstr>
      <vt:lpstr>Get There Faster Services</vt:lpstr>
      <vt:lpstr>Hurricane Ian</vt:lpstr>
      <vt:lpstr>NCPEP</vt:lpstr>
      <vt:lpstr>Recovery Navigator Services</vt:lpstr>
      <vt:lpstr>Expenditure Schedule Reimb.</vt:lpstr>
      <vt:lpstr>Expenditure Sch Withheld</vt:lpstr>
      <vt:lpstr>'Budget Summary'!Print_Area</vt:lpstr>
      <vt:lpstr>'General Services'!Print_Area</vt:lpstr>
      <vt:lpstr>'Get There Faster Services'!Print_Area</vt:lpstr>
      <vt:lpstr>'Recovery Navigator Services'!Print_Area</vt:lpstr>
    </vt:vector>
  </TitlesOfParts>
  <Company>BWDB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nathman</dc:creator>
  <cp:lastModifiedBy>Kristine Wolff</cp:lastModifiedBy>
  <cp:lastPrinted>2023-08-21T13:17:53Z</cp:lastPrinted>
  <dcterms:created xsi:type="dcterms:W3CDTF">2002-05-03T14:13:50Z</dcterms:created>
  <dcterms:modified xsi:type="dcterms:W3CDTF">2023-08-21T16:12:53Z</dcterms:modified>
</cp:coreProperties>
</file>